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2-18_лет" sheetId="2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84" i="2" l="1"/>
  <c r="I1085" i="2" s="1"/>
  <c r="H1084" i="2"/>
  <c r="H1085" i="2" s="1"/>
  <c r="G1084" i="2"/>
  <c r="G1085" i="2" s="1"/>
  <c r="F1084" i="2"/>
  <c r="D1084" i="2"/>
  <c r="D1085" i="2" s="1"/>
  <c r="D1080" i="2"/>
  <c r="I1073" i="2"/>
  <c r="H1073" i="2"/>
  <c r="G1073" i="2"/>
  <c r="F1073" i="2"/>
  <c r="D1073" i="2"/>
  <c r="I1068" i="2"/>
  <c r="H1068" i="2"/>
  <c r="G1068" i="2"/>
  <c r="F1068" i="2"/>
  <c r="F1085" i="2" s="1"/>
  <c r="D1068" i="2"/>
  <c r="D1059" i="2"/>
  <c r="I1044" i="2"/>
  <c r="H1044" i="2"/>
  <c r="G1044" i="2"/>
  <c r="G1045" i="2" s="1"/>
  <c r="F1044" i="2"/>
  <c r="F1045" i="2" s="1"/>
  <c r="D1044" i="2"/>
  <c r="D1045" i="2" s="1"/>
  <c r="I1040" i="2"/>
  <c r="H1040" i="2"/>
  <c r="G1040" i="2"/>
  <c r="F1040" i="2"/>
  <c r="D1040" i="2"/>
  <c r="I1034" i="2"/>
  <c r="H1034" i="2"/>
  <c r="G1034" i="2"/>
  <c r="F1034" i="2"/>
  <c r="D1034" i="2"/>
  <c r="H1029" i="2"/>
  <c r="H1045" i="2" s="1"/>
  <c r="G1029" i="2"/>
  <c r="F1029" i="2"/>
  <c r="D1029" i="2"/>
  <c r="I1025" i="2"/>
  <c r="I1029" i="2" s="1"/>
  <c r="I1020" i="2"/>
  <c r="H1020" i="2"/>
  <c r="G1020" i="2"/>
  <c r="F1020" i="2"/>
  <c r="D1020" i="2"/>
  <c r="G1006" i="2"/>
  <c r="I1005" i="2"/>
  <c r="I1006" i="2" s="1"/>
  <c r="H1005" i="2"/>
  <c r="H1006" i="2" s="1"/>
  <c r="G1005" i="2"/>
  <c r="F1005" i="2"/>
  <c r="F1006" i="2" s="1"/>
  <c r="D1005" i="2"/>
  <c r="D1006" i="2" s="1"/>
  <c r="I1001" i="2"/>
  <c r="H1001" i="2"/>
  <c r="G1001" i="2"/>
  <c r="F1001" i="2"/>
  <c r="D1001" i="2"/>
  <c r="I998" i="2"/>
  <c r="I997" i="2"/>
  <c r="I994" i="2"/>
  <c r="H994" i="2"/>
  <c r="G994" i="2"/>
  <c r="F994" i="2"/>
  <c r="I989" i="2"/>
  <c r="H989" i="2"/>
  <c r="G989" i="2"/>
  <c r="F989" i="2"/>
  <c r="D989" i="2"/>
  <c r="I979" i="2"/>
  <c r="H977" i="2"/>
  <c r="G977" i="2"/>
  <c r="I966" i="2"/>
  <c r="I967" i="2" s="1"/>
  <c r="H966" i="2"/>
  <c r="G966" i="2"/>
  <c r="F966" i="2"/>
  <c r="D966" i="2"/>
  <c r="D967" i="2" s="1"/>
  <c r="I962" i="2"/>
  <c r="H962" i="2"/>
  <c r="G962" i="2"/>
  <c r="F962" i="2"/>
  <c r="F967" i="2" s="1"/>
  <c r="D962" i="2"/>
  <c r="I959" i="2"/>
  <c r="I956" i="2"/>
  <c r="H956" i="2"/>
  <c r="H967" i="2" s="1"/>
  <c r="G956" i="2"/>
  <c r="G967" i="2" s="1"/>
  <c r="F956" i="2"/>
  <c r="D956" i="2"/>
  <c r="I951" i="2"/>
  <c r="H951" i="2"/>
  <c r="G951" i="2"/>
  <c r="F951" i="2"/>
  <c r="D951" i="2"/>
  <c r="I944" i="2"/>
  <c r="I942" i="2"/>
  <c r="H942" i="2"/>
  <c r="G942" i="2"/>
  <c r="F942" i="2"/>
  <c r="D942" i="2"/>
  <c r="I927" i="2"/>
  <c r="I928" i="2" s="1"/>
  <c r="H927" i="2"/>
  <c r="G927" i="2"/>
  <c r="F927" i="2"/>
  <c r="D927" i="2"/>
  <c r="D928" i="2" s="1"/>
  <c r="D923" i="2"/>
  <c r="I917" i="2"/>
  <c r="H917" i="2"/>
  <c r="G917" i="2"/>
  <c r="G928" i="2" s="1"/>
  <c r="F917" i="2"/>
  <c r="D917" i="2"/>
  <c r="I912" i="2"/>
  <c r="H912" i="2"/>
  <c r="H928" i="2" s="1"/>
  <c r="G912" i="2"/>
  <c r="F912" i="2"/>
  <c r="D912" i="2"/>
  <c r="I904" i="2"/>
  <c r="H904" i="2"/>
  <c r="G904" i="2"/>
  <c r="F904" i="2"/>
  <c r="F928" i="2" s="1"/>
  <c r="I890" i="2"/>
  <c r="H890" i="2"/>
  <c r="G890" i="2"/>
  <c r="F890" i="2"/>
  <c r="F891" i="2" s="1"/>
  <c r="D890" i="2"/>
  <c r="I886" i="2"/>
  <c r="H886" i="2"/>
  <c r="G886" i="2"/>
  <c r="G891" i="2" s="1"/>
  <c r="F886" i="2"/>
  <c r="D886" i="2"/>
  <c r="I879" i="2"/>
  <c r="H879" i="2"/>
  <c r="H891" i="2" s="1"/>
  <c r="G879" i="2"/>
  <c r="F879" i="2"/>
  <c r="D879" i="2"/>
  <c r="I874" i="2"/>
  <c r="H874" i="2"/>
  <c r="G874" i="2"/>
  <c r="F874" i="2"/>
  <c r="D874" i="2"/>
  <c r="D891" i="2" s="1"/>
  <c r="I870" i="2"/>
  <c r="H865" i="2"/>
  <c r="G865" i="2"/>
  <c r="F865" i="2"/>
  <c r="D865" i="2"/>
  <c r="I861" i="2"/>
  <c r="I865" i="2" s="1"/>
  <c r="I851" i="2"/>
  <c r="H851" i="2"/>
  <c r="G851" i="2"/>
  <c r="G852" i="2" s="1"/>
  <c r="F851" i="2"/>
  <c r="F852" i="2" s="1"/>
  <c r="D851" i="2"/>
  <c r="I847" i="2"/>
  <c r="H847" i="2"/>
  <c r="H852" i="2" s="1"/>
  <c r="G847" i="2"/>
  <c r="F847" i="2"/>
  <c r="D847" i="2"/>
  <c r="I840" i="2"/>
  <c r="H840" i="2"/>
  <c r="G840" i="2"/>
  <c r="F840" i="2"/>
  <c r="D840" i="2"/>
  <c r="I835" i="2"/>
  <c r="I852" i="2" s="1"/>
  <c r="H835" i="2"/>
  <c r="G835" i="2"/>
  <c r="F835" i="2"/>
  <c r="D835" i="2"/>
  <c r="D852" i="2" s="1"/>
  <c r="I826" i="2"/>
  <c r="H826" i="2"/>
  <c r="G826" i="2"/>
  <c r="F826" i="2"/>
  <c r="D826" i="2"/>
  <c r="I813" i="2"/>
  <c r="I814" i="2" s="1"/>
  <c r="H813" i="2"/>
  <c r="H814" i="2" s="1"/>
  <c r="G813" i="2"/>
  <c r="F813" i="2"/>
  <c r="F814" i="2" s="1"/>
  <c r="D813" i="2"/>
  <c r="D814" i="2" s="1"/>
  <c r="I809" i="2"/>
  <c r="H809" i="2"/>
  <c r="G809" i="2"/>
  <c r="F809" i="2"/>
  <c r="D809" i="2"/>
  <c r="I803" i="2"/>
  <c r="H803" i="2"/>
  <c r="G803" i="2"/>
  <c r="F803" i="2"/>
  <c r="D803" i="2"/>
  <c r="I798" i="2"/>
  <c r="H798" i="2"/>
  <c r="G798" i="2"/>
  <c r="G814" i="2" s="1"/>
  <c r="F798" i="2"/>
  <c r="D798" i="2"/>
  <c r="D790" i="2"/>
  <c r="I775" i="2"/>
  <c r="H775" i="2"/>
  <c r="H776" i="2" s="1"/>
  <c r="G775" i="2"/>
  <c r="G776" i="2" s="1"/>
  <c r="F775" i="2"/>
  <c r="F776" i="2" s="1"/>
  <c r="D775" i="2"/>
  <c r="H771" i="2"/>
  <c r="G771" i="2"/>
  <c r="F771" i="2"/>
  <c r="D771" i="2"/>
  <c r="I767" i="2"/>
  <c r="I771" i="2" s="1"/>
  <c r="I776" i="2" s="1"/>
  <c r="I765" i="2"/>
  <c r="H765" i="2"/>
  <c r="G765" i="2"/>
  <c r="F765" i="2"/>
  <c r="D765" i="2"/>
  <c r="D776" i="2" s="1"/>
  <c r="I760" i="2"/>
  <c r="H760" i="2"/>
  <c r="G760" i="2"/>
  <c r="F760" i="2"/>
  <c r="D760" i="2"/>
  <c r="I752" i="2"/>
  <c r="H752" i="2"/>
  <c r="G752" i="2"/>
  <c r="F752" i="2"/>
  <c r="D752" i="2"/>
  <c r="I737" i="2"/>
  <c r="H737" i="2"/>
  <c r="G737" i="2"/>
  <c r="G738" i="2" s="1"/>
  <c r="F737" i="2"/>
  <c r="D737" i="2"/>
  <c r="D738" i="2" s="1"/>
  <c r="I733" i="2"/>
  <c r="H733" i="2"/>
  <c r="G733" i="2"/>
  <c r="F733" i="2"/>
  <c r="D733" i="2"/>
  <c r="I726" i="2"/>
  <c r="H726" i="2"/>
  <c r="G726" i="2"/>
  <c r="F726" i="2"/>
  <c r="D726" i="2"/>
  <c r="I721" i="2"/>
  <c r="H721" i="2"/>
  <c r="H738" i="2" s="1"/>
  <c r="G721" i="2"/>
  <c r="F721" i="2"/>
  <c r="D721" i="2"/>
  <c r="I708" i="2"/>
  <c r="I712" i="2" s="1"/>
  <c r="H708" i="2"/>
  <c r="H712" i="2" s="1"/>
  <c r="G708" i="2"/>
  <c r="G712" i="2" s="1"/>
  <c r="F708" i="2"/>
  <c r="F712" i="2" s="1"/>
  <c r="I699" i="2"/>
  <c r="H699" i="2"/>
  <c r="H700" i="2" s="1"/>
  <c r="G699" i="2"/>
  <c r="G700" i="2" s="1"/>
  <c r="F699" i="2"/>
  <c r="F700" i="2" s="1"/>
  <c r="D699" i="2"/>
  <c r="F695" i="2"/>
  <c r="D695" i="2"/>
  <c r="I689" i="2"/>
  <c r="I700" i="2" s="1"/>
  <c r="H689" i="2"/>
  <c r="G689" i="2"/>
  <c r="F689" i="2"/>
  <c r="D689" i="2"/>
  <c r="D700" i="2" s="1"/>
  <c r="D684" i="2"/>
  <c r="H675" i="2"/>
  <c r="G675" i="2"/>
  <c r="F675" i="2"/>
  <c r="I674" i="2"/>
  <c r="I675" i="2" s="1"/>
  <c r="I661" i="2"/>
  <c r="H661" i="2"/>
  <c r="G661" i="2"/>
  <c r="G662" i="2" s="1"/>
  <c r="F661" i="2"/>
  <c r="F662" i="2" s="1"/>
  <c r="D661" i="2"/>
  <c r="D662" i="2" s="1"/>
  <c r="H657" i="2"/>
  <c r="G657" i="2"/>
  <c r="F657" i="2"/>
  <c r="D657" i="2"/>
  <c r="I654" i="2"/>
  <c r="I657" i="2" s="1"/>
  <c r="H645" i="2"/>
  <c r="H662" i="2" s="1"/>
  <c r="G645" i="2"/>
  <c r="F645" i="2"/>
  <c r="D645" i="2"/>
  <c r="I640" i="2"/>
  <c r="I638" i="2"/>
  <c r="I645" i="2" s="1"/>
  <c r="I636" i="2"/>
  <c r="H636" i="2"/>
  <c r="G636" i="2"/>
  <c r="F636" i="2"/>
  <c r="D636" i="2"/>
  <c r="I622" i="2"/>
  <c r="H622" i="2"/>
  <c r="G622" i="2"/>
  <c r="G623" i="2" s="1"/>
  <c r="F622" i="2"/>
  <c r="F623" i="2" s="1"/>
  <c r="D622" i="2"/>
  <c r="D623" i="2" s="1"/>
  <c r="H618" i="2"/>
  <c r="F618" i="2"/>
  <c r="D618" i="2"/>
  <c r="I611" i="2"/>
  <c r="H611" i="2"/>
  <c r="G611" i="2"/>
  <c r="F611" i="2"/>
  <c r="D611" i="2"/>
  <c r="F606" i="2"/>
  <c r="H603" i="2"/>
  <c r="I603" i="2" s="1"/>
  <c r="G603" i="2"/>
  <c r="G606" i="2" s="1"/>
  <c r="I602" i="2"/>
  <c r="I598" i="2"/>
  <c r="H598" i="2"/>
  <c r="G598" i="2"/>
  <c r="F598" i="2"/>
  <c r="I584" i="2"/>
  <c r="I585" i="2" s="1"/>
  <c r="H584" i="2"/>
  <c r="H585" i="2" s="1"/>
  <c r="G584" i="2"/>
  <c r="G585" i="2" s="1"/>
  <c r="F584" i="2"/>
  <c r="D584" i="2"/>
  <c r="D585" i="2" s="1"/>
  <c r="I580" i="2"/>
  <c r="H580" i="2"/>
  <c r="G580" i="2"/>
  <c r="F580" i="2"/>
  <c r="D580" i="2"/>
  <c r="I574" i="2"/>
  <c r="H574" i="2"/>
  <c r="G574" i="2"/>
  <c r="F574" i="2"/>
  <c r="D574" i="2"/>
  <c r="I569" i="2"/>
  <c r="H569" i="2"/>
  <c r="G569" i="2"/>
  <c r="F569" i="2"/>
  <c r="F585" i="2" s="1"/>
  <c r="D569" i="2"/>
  <c r="I561" i="2"/>
  <c r="H561" i="2"/>
  <c r="G561" i="2"/>
  <c r="F561" i="2"/>
  <c r="D561" i="2"/>
  <c r="I547" i="2"/>
  <c r="I548" i="2" s="1"/>
  <c r="H547" i="2"/>
  <c r="G547" i="2"/>
  <c r="G548" i="2" s="1"/>
  <c r="F547" i="2"/>
  <c r="F548" i="2" s="1"/>
  <c r="D547" i="2"/>
  <c r="D548" i="2" s="1"/>
  <c r="I543" i="2"/>
  <c r="H543" i="2"/>
  <c r="G543" i="2"/>
  <c r="F543" i="2"/>
  <c r="D543" i="2"/>
  <c r="D537" i="2"/>
  <c r="I532" i="2"/>
  <c r="H532" i="2"/>
  <c r="H548" i="2" s="1"/>
  <c r="G532" i="2"/>
  <c r="F532" i="2"/>
  <c r="D532" i="2"/>
  <c r="D523" i="2"/>
  <c r="I509" i="2"/>
  <c r="I510" i="2" s="1"/>
  <c r="H509" i="2"/>
  <c r="H510" i="2" s="1"/>
  <c r="G509" i="2"/>
  <c r="G510" i="2" s="1"/>
  <c r="F509" i="2"/>
  <c r="D509" i="2"/>
  <c r="D510" i="2" s="1"/>
  <c r="I505" i="2"/>
  <c r="H505" i="2"/>
  <c r="G505" i="2"/>
  <c r="F505" i="2"/>
  <c r="D505" i="2"/>
  <c r="I498" i="2"/>
  <c r="H498" i="2"/>
  <c r="G498" i="2"/>
  <c r="F498" i="2"/>
  <c r="D498" i="2"/>
  <c r="I493" i="2"/>
  <c r="H493" i="2"/>
  <c r="G493" i="2"/>
  <c r="F493" i="2"/>
  <c r="F510" i="2" s="1"/>
  <c r="D493" i="2"/>
  <c r="I484" i="2"/>
  <c r="H484" i="2"/>
  <c r="G484" i="2"/>
  <c r="F484" i="2"/>
  <c r="D484" i="2"/>
  <c r="I470" i="2"/>
  <c r="H470" i="2"/>
  <c r="G470" i="2"/>
  <c r="G471" i="2" s="1"/>
  <c r="F470" i="2"/>
  <c r="F471" i="2" s="1"/>
  <c r="D470" i="2"/>
  <c r="D471" i="2" s="1"/>
  <c r="D466" i="2"/>
  <c r="I462" i="2"/>
  <c r="I457" i="2"/>
  <c r="F455" i="2"/>
  <c r="I454" i="2"/>
  <c r="I453" i="2"/>
  <c r="H452" i="2"/>
  <c r="H455" i="2" s="1"/>
  <c r="H471" i="2" s="1"/>
  <c r="G452" i="2"/>
  <c r="G455" i="2" s="1"/>
  <c r="I446" i="2"/>
  <c r="H446" i="2"/>
  <c r="G446" i="2"/>
  <c r="F446" i="2"/>
  <c r="D446" i="2"/>
  <c r="I431" i="2"/>
  <c r="H431" i="2"/>
  <c r="G431" i="2"/>
  <c r="F431" i="2"/>
  <c r="F432" i="2" s="1"/>
  <c r="D431" i="2"/>
  <c r="D432" i="2" s="1"/>
  <c r="D427" i="2"/>
  <c r="I421" i="2"/>
  <c r="H421" i="2"/>
  <c r="G421" i="2"/>
  <c r="F421" i="2"/>
  <c r="D421" i="2"/>
  <c r="H414" i="2"/>
  <c r="G414" i="2"/>
  <c r="F414" i="2"/>
  <c r="D414" i="2"/>
  <c r="I413" i="2"/>
  <c r="I412" i="2"/>
  <c r="I414" i="2" s="1"/>
  <c r="I405" i="2"/>
  <c r="F405" i="2"/>
  <c r="H402" i="2"/>
  <c r="H405" i="2" s="1"/>
  <c r="G402" i="2"/>
  <c r="G405" i="2" s="1"/>
  <c r="H391" i="2"/>
  <c r="I390" i="2"/>
  <c r="H390" i="2"/>
  <c r="G390" i="2"/>
  <c r="G391" i="2" s="1"/>
  <c r="F390" i="2"/>
  <c r="F391" i="2" s="1"/>
  <c r="D390" i="2"/>
  <c r="D391" i="2" s="1"/>
  <c r="D386" i="2"/>
  <c r="I381" i="2"/>
  <c r="D379" i="2"/>
  <c r="H374" i="2"/>
  <c r="G374" i="2"/>
  <c r="F374" i="2"/>
  <c r="D374" i="2"/>
  <c r="I373" i="2"/>
  <c r="I372" i="2"/>
  <c r="I371" i="2"/>
  <c r="I370" i="2"/>
  <c r="I374" i="2" s="1"/>
  <c r="I369" i="2"/>
  <c r="I368" i="2"/>
  <c r="I367" i="2"/>
  <c r="I365" i="2"/>
  <c r="H365" i="2"/>
  <c r="G365" i="2"/>
  <c r="F365" i="2"/>
  <c r="D365" i="2"/>
  <c r="I364" i="2"/>
  <c r="G353" i="2"/>
  <c r="I352" i="2"/>
  <c r="H352" i="2"/>
  <c r="G352" i="2"/>
  <c r="F352" i="2"/>
  <c r="D352" i="2"/>
  <c r="I348" i="2"/>
  <c r="H348" i="2"/>
  <c r="G348" i="2"/>
  <c r="F348" i="2"/>
  <c r="D348" i="2"/>
  <c r="I344" i="2"/>
  <c r="D342" i="2"/>
  <c r="H337" i="2"/>
  <c r="G337" i="2"/>
  <c r="F337" i="2"/>
  <c r="D337" i="2"/>
  <c r="I330" i="2"/>
  <c r="I337" i="2" s="1"/>
  <c r="I328" i="2"/>
  <c r="H328" i="2"/>
  <c r="H353" i="2" s="1"/>
  <c r="G328" i="2"/>
  <c r="F328" i="2"/>
  <c r="F353" i="2" s="1"/>
  <c r="D328" i="2"/>
  <c r="D353" i="2" s="1"/>
  <c r="D314" i="2"/>
  <c r="I310" i="2"/>
  <c r="H310" i="2"/>
  <c r="G310" i="2"/>
  <c r="F310" i="2"/>
  <c r="D310" i="2"/>
  <c r="I306" i="2"/>
  <c r="I304" i="2"/>
  <c r="H304" i="2"/>
  <c r="G304" i="2"/>
  <c r="F304" i="2"/>
  <c r="D304" i="2"/>
  <c r="D315" i="2" s="1"/>
  <c r="H299" i="2"/>
  <c r="F299" i="2"/>
  <c r="H296" i="2"/>
  <c r="G296" i="2"/>
  <c r="I296" i="2" s="1"/>
  <c r="I294" i="2"/>
  <c r="I290" i="2"/>
  <c r="H290" i="2"/>
  <c r="H315" i="2" s="1"/>
  <c r="G290" i="2"/>
  <c r="G315" i="2" s="1"/>
  <c r="F290" i="2"/>
  <c r="F315" i="2" s="1"/>
  <c r="I276" i="2"/>
  <c r="I277" i="2" s="1"/>
  <c r="H276" i="2"/>
  <c r="H277" i="2" s="1"/>
  <c r="G276" i="2"/>
  <c r="F276" i="2"/>
  <c r="F277" i="2" s="1"/>
  <c r="D276" i="2"/>
  <c r="I272" i="2"/>
  <c r="H272" i="2"/>
  <c r="G272" i="2"/>
  <c r="F272" i="2"/>
  <c r="D272" i="2"/>
  <c r="D277" i="2" s="1"/>
  <c r="I265" i="2"/>
  <c r="H265" i="2"/>
  <c r="G265" i="2"/>
  <c r="F265" i="2"/>
  <c r="D265" i="2"/>
  <c r="I260" i="2"/>
  <c r="H260" i="2"/>
  <c r="G260" i="2"/>
  <c r="G277" i="2" s="1"/>
  <c r="F260" i="2"/>
  <c r="D260" i="2"/>
  <c r="I251" i="2"/>
  <c r="H251" i="2"/>
  <c r="G251" i="2"/>
  <c r="F251" i="2"/>
  <c r="D251" i="2"/>
  <c r="I237" i="2"/>
  <c r="H237" i="2"/>
  <c r="H238" i="2" s="1"/>
  <c r="G237" i="2"/>
  <c r="G238" i="2" s="1"/>
  <c r="F237" i="2"/>
  <c r="F238" i="2" s="1"/>
  <c r="D237" i="2"/>
  <c r="H233" i="2"/>
  <c r="G233" i="2"/>
  <c r="F233" i="2"/>
  <c r="D233" i="2"/>
  <c r="I229" i="2"/>
  <c r="I233" i="2" s="1"/>
  <c r="I238" i="2" s="1"/>
  <c r="I226" i="2"/>
  <c r="H226" i="2"/>
  <c r="G226" i="2"/>
  <c r="F226" i="2"/>
  <c r="D226" i="2"/>
  <c r="D238" i="2" s="1"/>
  <c r="I221" i="2"/>
  <c r="H221" i="2"/>
  <c r="G221" i="2"/>
  <c r="F221" i="2"/>
  <c r="D221" i="2"/>
  <c r="I213" i="2"/>
  <c r="H213" i="2"/>
  <c r="G213" i="2"/>
  <c r="F213" i="2"/>
  <c r="D213" i="2"/>
  <c r="I198" i="2"/>
  <c r="H198" i="2"/>
  <c r="G198" i="2"/>
  <c r="G199" i="2" s="1"/>
  <c r="F198" i="2"/>
  <c r="D198" i="2"/>
  <c r="D199" i="2" s="1"/>
  <c r="I194" i="2"/>
  <c r="H194" i="2"/>
  <c r="G194" i="2"/>
  <c r="F194" i="2"/>
  <c r="F199" i="2" s="1"/>
  <c r="D194" i="2"/>
  <c r="I187" i="2"/>
  <c r="H187" i="2"/>
  <c r="G187" i="2"/>
  <c r="F187" i="2"/>
  <c r="D187" i="2"/>
  <c r="I182" i="2"/>
  <c r="H182" i="2"/>
  <c r="H199" i="2" s="1"/>
  <c r="F182" i="2"/>
  <c r="D182" i="2"/>
  <c r="H173" i="2"/>
  <c r="G173" i="2"/>
  <c r="F173" i="2"/>
  <c r="I172" i="2"/>
  <c r="I170" i="2"/>
  <c r="I173" i="2" s="1"/>
  <c r="F159" i="2"/>
  <c r="I158" i="2"/>
  <c r="H158" i="2"/>
  <c r="H159" i="2" s="1"/>
  <c r="G158" i="2"/>
  <c r="G159" i="2" s="1"/>
  <c r="F158" i="2"/>
  <c r="D158" i="2"/>
  <c r="D159" i="2" s="1"/>
  <c r="I154" i="2"/>
  <c r="H154" i="2"/>
  <c r="G154" i="2"/>
  <c r="F154" i="2"/>
  <c r="D154" i="2"/>
  <c r="H147" i="2"/>
  <c r="G147" i="2"/>
  <c r="F147" i="2"/>
  <c r="D147" i="2"/>
  <c r="I145" i="2"/>
  <c r="I147" i="2" s="1"/>
  <c r="I142" i="2"/>
  <c r="H142" i="2"/>
  <c r="G142" i="2"/>
  <c r="F142" i="2"/>
  <c r="D142" i="2"/>
  <c r="I133" i="2"/>
  <c r="H133" i="2"/>
  <c r="G133" i="2"/>
  <c r="F133" i="2"/>
  <c r="D133" i="2"/>
  <c r="I118" i="2"/>
  <c r="I119" i="2" s="1"/>
  <c r="H118" i="2"/>
  <c r="H119" i="2" s="1"/>
  <c r="G118" i="2"/>
  <c r="F118" i="2"/>
  <c r="F119" i="2" s="1"/>
  <c r="D118" i="2"/>
  <c r="I114" i="2"/>
  <c r="H114" i="2"/>
  <c r="G114" i="2"/>
  <c r="F114" i="2"/>
  <c r="D114" i="2"/>
  <c r="I108" i="2"/>
  <c r="H108" i="2"/>
  <c r="G108" i="2"/>
  <c r="F108" i="2"/>
  <c r="D108" i="2"/>
  <c r="H103" i="2"/>
  <c r="F103" i="2"/>
  <c r="D103" i="2"/>
  <c r="D119" i="2" s="1"/>
  <c r="H100" i="2"/>
  <c r="I100" i="2" s="1"/>
  <c r="G100" i="2"/>
  <c r="G103" i="2" s="1"/>
  <c r="I97" i="2"/>
  <c r="I103" i="2" s="1"/>
  <c r="I95" i="2"/>
  <c r="H95" i="2"/>
  <c r="G95" i="2"/>
  <c r="F95" i="2"/>
  <c r="D82" i="2"/>
  <c r="I81" i="2"/>
  <c r="H81" i="2"/>
  <c r="H82" i="2" s="1"/>
  <c r="G81" i="2"/>
  <c r="G82" i="2" s="1"/>
  <c r="F81" i="2"/>
  <c r="D81" i="2"/>
  <c r="H77" i="2"/>
  <c r="G77" i="2"/>
  <c r="F77" i="2"/>
  <c r="D77" i="2"/>
  <c r="I75" i="2"/>
  <c r="I73" i="2"/>
  <c r="I77" i="2" s="1"/>
  <c r="I70" i="2"/>
  <c r="H70" i="2"/>
  <c r="G70" i="2"/>
  <c r="F70" i="2"/>
  <c r="F82" i="2" s="1"/>
  <c r="D70" i="2"/>
  <c r="H65" i="2"/>
  <c r="G65" i="2"/>
  <c r="G1093" i="2" s="1"/>
  <c r="G1094" i="2" s="1"/>
  <c r="F65" i="2"/>
  <c r="F1093" i="2" s="1"/>
  <c r="F1094" i="2" s="1"/>
  <c r="D65" i="2"/>
  <c r="D1093" i="2" s="1"/>
  <c r="I61" i="2"/>
  <c r="I65" i="2" s="1"/>
  <c r="I57" i="2"/>
  <c r="H57" i="2"/>
  <c r="G57" i="2"/>
  <c r="F57" i="2"/>
  <c r="D57" i="2"/>
  <c r="D1090" i="2" s="1"/>
  <c r="I53" i="2"/>
  <c r="I43" i="2"/>
  <c r="I1102" i="2" s="1"/>
  <c r="I1103" i="2" s="1"/>
  <c r="H43" i="2"/>
  <c r="H1102" i="2" s="1"/>
  <c r="H1103" i="2" s="1"/>
  <c r="G43" i="2"/>
  <c r="G1102" i="2" s="1"/>
  <c r="G1103" i="2" s="1"/>
  <c r="F43" i="2"/>
  <c r="F1102" i="2" s="1"/>
  <c r="F1103" i="2" s="1"/>
  <c r="D43" i="2"/>
  <c r="D1102" i="2" s="1"/>
  <c r="I39" i="2"/>
  <c r="H39" i="2"/>
  <c r="H1099" i="2" s="1"/>
  <c r="H1100" i="2" s="1"/>
  <c r="G39" i="2"/>
  <c r="G1099" i="2" s="1"/>
  <c r="G1100" i="2" s="1"/>
  <c r="F39" i="2"/>
  <c r="F1099" i="2" s="1"/>
  <c r="F1100" i="2" s="1"/>
  <c r="D39" i="2"/>
  <c r="D1099" i="2" s="1"/>
  <c r="I34" i="2"/>
  <c r="H32" i="2"/>
  <c r="H1096" i="2" s="1"/>
  <c r="H1097" i="2" s="1"/>
  <c r="G32" i="2"/>
  <c r="G1096" i="2" s="1"/>
  <c r="G1097" i="2" s="1"/>
  <c r="F32" i="2"/>
  <c r="F1096" i="2" s="1"/>
  <c r="F1097" i="2" s="1"/>
  <c r="D32" i="2"/>
  <c r="D1096" i="2" s="1"/>
  <c r="I29" i="2"/>
  <c r="I32" i="2" s="1"/>
  <c r="I1096" i="2" s="1"/>
  <c r="I1097" i="2" s="1"/>
  <c r="I27" i="2"/>
  <c r="H27" i="2"/>
  <c r="G27" i="2"/>
  <c r="F27" i="2"/>
  <c r="D27" i="2"/>
  <c r="H18" i="2"/>
  <c r="G18" i="2"/>
  <c r="G1090" i="2" s="1"/>
  <c r="G1091" i="2" s="1"/>
  <c r="F18" i="2"/>
  <c r="I14" i="2"/>
  <c r="I18" i="2" s="1"/>
  <c r="I44" i="2" l="1"/>
  <c r="I1090" i="2"/>
  <c r="I1091" i="2" s="1"/>
  <c r="G432" i="2"/>
  <c r="H1090" i="2"/>
  <c r="H1091" i="2" s="1"/>
  <c r="I1099" i="2"/>
  <c r="I1100" i="2" s="1"/>
  <c r="I82" i="2"/>
  <c r="G119" i="2"/>
  <c r="I353" i="2"/>
  <c r="H432" i="2"/>
  <c r="I662" i="2"/>
  <c r="I432" i="2"/>
  <c r="F738" i="2"/>
  <c r="I738" i="2"/>
  <c r="I159" i="2"/>
  <c r="I299" i="2"/>
  <c r="I315" i="2" s="1"/>
  <c r="I391" i="2"/>
  <c r="I606" i="2"/>
  <c r="I623" i="2"/>
  <c r="I891" i="2"/>
  <c r="I1045" i="2"/>
  <c r="I199" i="2"/>
  <c r="F1090" i="2"/>
  <c r="F1091" i="2" s="1"/>
  <c r="I452" i="2"/>
  <c r="I455" i="2" s="1"/>
  <c r="I471" i="2" s="1"/>
  <c r="H606" i="2"/>
  <c r="H623" i="2" s="1"/>
  <c r="D44" i="2"/>
  <c r="D1105" i="2" s="1"/>
  <c r="F44" i="2"/>
  <c r="F1105" i="2" s="1"/>
  <c r="F1106" i="2" s="1"/>
  <c r="G44" i="2"/>
  <c r="G1105" i="2" s="1"/>
  <c r="G1106" i="2" s="1"/>
  <c r="H44" i="2"/>
  <c r="H1105" i="2" s="1"/>
  <c r="H1106" i="2" s="1"/>
  <c r="I1093" i="2" l="1"/>
  <c r="I1094" i="2" s="1"/>
  <c r="I1105" i="2"/>
  <c r="I1106" i="2" s="1"/>
  <c r="H1093" i="2"/>
  <c r="H1094" i="2" s="1"/>
</calcChain>
</file>

<file path=xl/sharedStrings.xml><?xml version="1.0" encoding="utf-8"?>
<sst xmlns="http://schemas.openxmlformats.org/spreadsheetml/2006/main" count="1301" uniqueCount="229">
  <si>
    <t>СОГЛАСОВАНО:</t>
  </si>
  <si>
    <t>УТВЕРЖДАЮ:</t>
  </si>
  <si>
    <t>"_____"_________________2025 г.</t>
  </si>
  <si>
    <t>День: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</si>
  <si>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</si>
  <si>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</si>
  <si>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</si>
  <si>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</si>
  <si>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</si>
  <si>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</si>
  <si>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</si>
  <si>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</si>
  <si>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Завтрак</t>
  </si>
  <si>
    <t>Ветчина</t>
  </si>
  <si>
    <t>Запеканка из творога с молоком сгущенным  , 130/30</t>
  </si>
  <si>
    <t>Чай с сахаром</t>
  </si>
  <si>
    <t>200/15</t>
  </si>
  <si>
    <t>Хлеб пшеничный</t>
  </si>
  <si>
    <t>Фрукт по сезону (груши)</t>
  </si>
  <si>
    <t>Итого за Завтрак</t>
  </si>
  <si>
    <t>Обед</t>
  </si>
  <si>
    <t>Огурец соленый</t>
  </si>
  <si>
    <t>82/М</t>
  </si>
  <si>
    <t>202/М</t>
  </si>
  <si>
    <t>Макароны отварные</t>
  </si>
  <si>
    <t>342/М</t>
  </si>
  <si>
    <t>Компот из свежих яблок</t>
  </si>
  <si>
    <t>Хлеб ржано-пшеничный</t>
  </si>
  <si>
    <t>Итого за Обед</t>
  </si>
  <si>
    <t>Полдник</t>
  </si>
  <si>
    <t xml:space="preserve">Панкейки </t>
  </si>
  <si>
    <t>Какао на молоке</t>
  </si>
  <si>
    <t>Груша</t>
  </si>
  <si>
    <t>Итого за Полдник</t>
  </si>
  <si>
    <t>Ужин</t>
  </si>
  <si>
    <t>99/К</t>
  </si>
  <si>
    <t>Салат «Осенний»</t>
  </si>
  <si>
    <t>Чай с сахаром, 200</t>
  </si>
  <si>
    <t>Итого за Ужин</t>
  </si>
  <si>
    <t>Ужин 2</t>
  </si>
  <si>
    <t>Йогурт</t>
  </si>
  <si>
    <t>Печенье</t>
  </si>
  <si>
    <t>Итого за Ужин 2</t>
  </si>
  <si>
    <t>Итого за день</t>
  </si>
  <si>
    <t>Сыр полутвердый</t>
  </si>
  <si>
    <t>Каша вязкая молочная из пшеничной крупы</t>
  </si>
  <si>
    <t>Фрукт по сезону (яблоко)</t>
  </si>
  <si>
    <t>45/М</t>
  </si>
  <si>
    <t>Салат из белокочанной капусты</t>
  </si>
  <si>
    <t>102/М</t>
  </si>
  <si>
    <t>Каша гречневая по-купечески</t>
  </si>
  <si>
    <t>349/М</t>
  </si>
  <si>
    <t>Компот из сухофруктов</t>
  </si>
  <si>
    <t>Кекс  с шоколадной крошкой</t>
  </si>
  <si>
    <t>Чай с молоком</t>
  </si>
  <si>
    <t>Яблоко</t>
  </si>
  <si>
    <t>Салат из свеклы с соленым огурцом</t>
  </si>
  <si>
    <t>Рагу овощное</t>
  </si>
  <si>
    <t>Кефир</t>
  </si>
  <si>
    <t>Вафли</t>
  </si>
  <si>
    <t xml:space="preserve">Масло шоколадное сливочное </t>
  </si>
  <si>
    <t xml:space="preserve">Вареники с картофелем и маслом сливочным </t>
  </si>
  <si>
    <t>382/М</t>
  </si>
  <si>
    <t>75М</t>
  </si>
  <si>
    <t>Икра свекольная</t>
  </si>
  <si>
    <t>102М</t>
  </si>
  <si>
    <t>Суп картофельный с бобовыми (фасолью)</t>
  </si>
  <si>
    <t>Плов с курицей</t>
  </si>
  <si>
    <t>377/М</t>
  </si>
  <si>
    <t>Чай с сахаром и лимоном</t>
  </si>
  <si>
    <t>200/15/7</t>
  </si>
  <si>
    <t>Пирог осетинский с картофелем и сыром</t>
  </si>
  <si>
    <t>23/М</t>
  </si>
  <si>
    <t>Салат из белокочанной капусты с кукурузой</t>
  </si>
  <si>
    <t>Омлет с сыром</t>
  </si>
  <si>
    <t>Чай с сахаром и лимоном, 200</t>
  </si>
  <si>
    <t>Молоко</t>
  </si>
  <si>
    <t>Сыр сливочный</t>
  </si>
  <si>
    <t>Каша вязкая молочная из овсяных хлопьев с ягодами</t>
  </si>
  <si>
    <t>Салат из ветчины, картофеля,кукурузы с зеленью</t>
  </si>
  <si>
    <t>279/М</t>
  </si>
  <si>
    <t xml:space="preserve">Котлеты  куриные с сыром                      </t>
  </si>
  <si>
    <t>Рис припущенный с овощами</t>
  </si>
  <si>
    <t xml:space="preserve">Чоко-Пай </t>
  </si>
  <si>
    <t>Яблоко печеное</t>
  </si>
  <si>
    <t>Бефстроганов из говядины</t>
  </si>
  <si>
    <t>Картофель отварной</t>
  </si>
  <si>
    <t>Каша вязкая молочная из рисовой крупы</t>
  </si>
  <si>
    <t>Яйцо вареное</t>
  </si>
  <si>
    <t>Фрукт по сезону (банан)</t>
  </si>
  <si>
    <t>67/М</t>
  </si>
  <si>
    <t>Винегрет овощной</t>
  </si>
  <si>
    <t>Суп картофельный с бобовыми (горохом)</t>
  </si>
  <si>
    <t>232/М</t>
  </si>
  <si>
    <t>Рыба запеченная (минтай)</t>
  </si>
  <si>
    <t>128/М</t>
  </si>
  <si>
    <t xml:space="preserve">Кекс маффин </t>
  </si>
  <si>
    <t>Салат картофельный с морковью и зеленым горошком</t>
  </si>
  <si>
    <t>Сосиски  отварные</t>
  </si>
  <si>
    <t>Каша вязкая молочная из гречневой крупы</t>
  </si>
  <si>
    <t>Салат Осенний</t>
  </si>
  <si>
    <t>Коржик</t>
  </si>
  <si>
    <t>Чай с сахаром, 200/11</t>
  </si>
  <si>
    <t>Фишбол</t>
  </si>
  <si>
    <t xml:space="preserve">Рис припущенный с овощами                  </t>
  </si>
  <si>
    <t>Масло сливочное</t>
  </si>
  <si>
    <t>Суп картофельный с фасолью</t>
  </si>
  <si>
    <t>Куриное филе в сырном соусе</t>
  </si>
  <si>
    <t>Булочка сдобная с вишней</t>
  </si>
  <si>
    <t>Фрикадельки из говядины</t>
  </si>
  <si>
    <t>Капуста тушеная</t>
  </si>
  <si>
    <t>Чай с сахаром и лимоном, 200/11/7</t>
  </si>
  <si>
    <t xml:space="preserve">Сосиски  отварные </t>
  </si>
  <si>
    <t>Каша гречневая рассыпчатая с маслом сливочным (180/5)</t>
  </si>
  <si>
    <t>49/М</t>
  </si>
  <si>
    <t>Салат витаминный /2 вариант/</t>
  </si>
  <si>
    <t>101/М</t>
  </si>
  <si>
    <t>Наггетсы из курицы</t>
  </si>
  <si>
    <t>Булочка сдобная с вишневым наполнителем</t>
  </si>
  <si>
    <t>Чай с молоком, 200</t>
  </si>
  <si>
    <t>Соленый огурец</t>
  </si>
  <si>
    <t>Каша вязкая молочная из смеси круп</t>
  </si>
  <si>
    <t>Икра кабачковая</t>
  </si>
  <si>
    <t>103/М</t>
  </si>
  <si>
    <t xml:space="preserve">Суп картофельный с курицей </t>
  </si>
  <si>
    <t>171/М</t>
  </si>
  <si>
    <t>Омлет с картофелем</t>
  </si>
  <si>
    <t>Пирог осетинский с картофелем и сыром твердых сортов</t>
  </si>
  <si>
    <t>Салат «Королевский»</t>
  </si>
  <si>
    <t>Голубцы из говядины с соусом красным</t>
  </si>
  <si>
    <t>100/30</t>
  </si>
  <si>
    <t>Булгур с овощами</t>
  </si>
  <si>
    <t>Куры запеченные</t>
  </si>
  <si>
    <t>14/М</t>
  </si>
  <si>
    <t>219/М</t>
  </si>
  <si>
    <t>Творожок</t>
  </si>
  <si>
    <t xml:space="preserve">Каша вязкая молочная из пшенной крупы с маслом сливочным и сахаром </t>
  </si>
  <si>
    <t>Шницель из говядины и мяса птицы</t>
  </si>
  <si>
    <t>Картофель, тушеный с луком  и морковью</t>
  </si>
  <si>
    <t>Салат из белокочанной капусты и яблока</t>
  </si>
  <si>
    <t xml:space="preserve">Макароны отварные </t>
  </si>
  <si>
    <t>Ореховый тортик “Боярушка”</t>
  </si>
  <si>
    <t>Омлет натуральный</t>
  </si>
  <si>
    <t>Шницель из говядины</t>
  </si>
  <si>
    <t>Пирожок печеный с картофелем</t>
  </si>
  <si>
    <t>Салат картофельный с кукурузой и морковью</t>
  </si>
  <si>
    <t>Фрикадельки рыбные</t>
  </si>
  <si>
    <t>Булочка сдобная  «Плюшка»</t>
  </si>
  <si>
    <t>55/М</t>
  </si>
  <si>
    <t>Макароны, запеченные с сыром</t>
  </si>
  <si>
    <t>173/М</t>
  </si>
  <si>
    <t>Суп картофельный с макаронными изделиями</t>
  </si>
  <si>
    <t>Каша гречневая по-купечески с курицей</t>
  </si>
  <si>
    <t xml:space="preserve">Булочка сдобная со сгущенным молоком варенным </t>
  </si>
  <si>
    <t xml:space="preserve">Плов из говядины </t>
  </si>
  <si>
    <t>Запеканка из творога с соусом вишневым , 130/30</t>
  </si>
  <si>
    <t>Суп картофельный с рисом со сметаной</t>
  </si>
  <si>
    <t>Булгур с говядиной и овощами</t>
  </si>
  <si>
    <t>Кекс -шарлотка</t>
  </si>
  <si>
    <t>Бефстроганов из куриного филе</t>
  </si>
  <si>
    <t>Каша пшенная рассыпчатая</t>
  </si>
  <si>
    <t>Каша вязкая молочная кукурузная с ягодами</t>
  </si>
  <si>
    <t xml:space="preserve">Тефтели из курицы и тыквы </t>
  </si>
  <si>
    <t>Биточки из говядины</t>
  </si>
  <si>
    <t>268/М</t>
  </si>
  <si>
    <t xml:space="preserve">Каша гречневая рассыпчатая </t>
  </si>
  <si>
    <t>Омлет натуральный с икрой кабачковой (110/40)</t>
  </si>
  <si>
    <t>Панкейки</t>
  </si>
  <si>
    <t>Гуляш из куриного филе</t>
  </si>
  <si>
    <t>Жаркое по-домашнему (говядина)</t>
  </si>
  <si>
    <t>62К</t>
  </si>
  <si>
    <t>Компот из вишни</t>
  </si>
  <si>
    <t>Котлеты из говядины</t>
  </si>
  <si>
    <t>Салат из картофеля , кукурузы , моркови и соленых огурцов</t>
  </si>
  <si>
    <t xml:space="preserve">Биточки из говядины </t>
  </si>
  <si>
    <t>376/М</t>
  </si>
  <si>
    <t>Булочка сдобная с творогом</t>
  </si>
  <si>
    <t>Рыба, тушеная в томате с овощами</t>
  </si>
  <si>
    <t xml:space="preserve">Каша вязкая молочная из рисовой крупы с сахаром и  маслом сливочным </t>
  </si>
  <si>
    <t>392/М</t>
  </si>
  <si>
    <t>Кекс  с вишней</t>
  </si>
  <si>
    <t>Салат из белокочанной капусты, яйца, зеленого горошка с зеленью</t>
  </si>
  <si>
    <t>274/К</t>
  </si>
  <si>
    <t>Соус «Болоньезе»</t>
  </si>
  <si>
    <t>Булочка сдобная с джемом</t>
  </si>
  <si>
    <t>Каша гречневая рассыпчатая</t>
  </si>
  <si>
    <t>Ватрушка с творогом</t>
  </si>
  <si>
    <t>Среднее</t>
  </si>
  <si>
    <t>Среднее значение Завтраков</t>
  </si>
  <si>
    <t>Выполнение СанПиН, % от суточной нормы</t>
  </si>
  <si>
    <t>Среднее значение Обедов</t>
  </si>
  <si>
    <t>Среднее значение Полдников</t>
  </si>
  <si>
    <t>Среднее значение Ужинов</t>
  </si>
  <si>
    <t>Среднее значение Ужина 2</t>
  </si>
  <si>
    <t>Среднее значение за рацион</t>
  </si>
  <si>
    <t>100 % Норма СанПиН</t>
  </si>
  <si>
    <t>28-ми дневное меню питания для обучающихся в школах-интернатов возрастной категории 12-18 лет</t>
  </si>
  <si>
    <t>16/М</t>
  </si>
  <si>
    <t>223/М</t>
  </si>
  <si>
    <t>338/М</t>
  </si>
  <si>
    <t>Борщ из капусты с картофелем и сметаной, 250/5</t>
  </si>
  <si>
    <t>Гуляш  из куриного филе (50/50)</t>
  </si>
  <si>
    <t>Биточки из говядины с соусом сметанно-томатным, 100/20</t>
  </si>
  <si>
    <t>Картофельное пюре</t>
  </si>
  <si>
    <t>Тефтели из говядины</t>
  </si>
  <si>
    <t>250/5</t>
  </si>
  <si>
    <t>Картофель по-деревенски</t>
  </si>
  <si>
    <t>Макароны отварные с маслом сливочным (180/5)</t>
  </si>
  <si>
    <t>Щи из капусты с картофелем и сметаной, 250/5</t>
  </si>
  <si>
    <t>Плов из курицы</t>
  </si>
  <si>
    <t>Салат витаминный (2 вариант)</t>
  </si>
  <si>
    <t>Суп картофельный с рисом со сметаной, 250/5</t>
  </si>
  <si>
    <t>50/М</t>
  </si>
  <si>
    <t>88/М</t>
  </si>
  <si>
    <t>Пюре картофельное с маслом сливочным(180/5)</t>
  </si>
  <si>
    <t>Фрикасе из куриного филе</t>
  </si>
  <si>
    <t>Рассольник ленинградский со сметаной, 250/5</t>
  </si>
  <si>
    <t>Биточки из курицы с соусом сметанно-томатным, 100/30</t>
  </si>
  <si>
    <t>Тефтели из говядины  с соусом  красным  (100/30)</t>
  </si>
  <si>
    <t>Рыба запеченная</t>
  </si>
  <si>
    <t>Картофельное пюре с маслом сливочным (180/5)</t>
  </si>
  <si>
    <t>Каша вязкая молочная пшенная с сахаром и маслом сливочным</t>
  </si>
  <si>
    <t xml:space="preserve">Салат морковный </t>
  </si>
  <si>
    <t>Пельмени мясные отварные с маслом сливочным, 250/5</t>
  </si>
  <si>
    <t>Тефтели из говядины  с соусом красным основным (100/30)</t>
  </si>
  <si>
    <t xml:space="preserve">Биточки из курицы </t>
  </si>
  <si>
    <t>415/К</t>
  </si>
  <si>
    <t xml:space="preserve">Котлеты из курицы с соусом томатным , 100/30                                  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</si>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</sst>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\%"/>
  </numFmts>
  <fonts count="29">
    <font>
      <sz val="11"/>
      <color rgb="FF000000"/>
      <name val="Liberation Sans1"/>
      <charset val="204"/>
    </font>
    <font>
      <sz val="10"/>
      <color rgb="FFFFFFFF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sz val="24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1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2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Times New Roman2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Liberation Sans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2F2F2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7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3">
    <xf numFmtId="0" fontId="0" fillId="0" borderId="0"/>
    <xf numFmtId="9" fontId="13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8" fillId="0" borderId="0" applyBorder="0" applyProtection="0"/>
    <xf numFmtId="0" fontId="28" fillId="0" borderId="0" applyBorder="0" applyProtection="0"/>
    <xf numFmtId="0" fontId="3" fillId="0" borderId="0" applyBorder="0" applyProtection="0"/>
    <xf numFmtId="0" fontId="12" fillId="0" borderId="0" applyBorder="0" applyProtection="0"/>
    <xf numFmtId="0" fontId="13" fillId="0" borderId="0" applyBorder="0" applyProtection="0">
      <alignment horizontal="left" vertical="top"/>
    </xf>
    <xf numFmtId="0" fontId="13" fillId="0" borderId="0" applyBorder="0" applyProtection="0">
      <alignment horizontal="left" vertical="top"/>
    </xf>
    <xf numFmtId="0" fontId="14" fillId="0" borderId="0" applyBorder="0" applyProtection="0"/>
    <xf numFmtId="0" fontId="14" fillId="0" borderId="0" applyBorder="0" applyProtection="0"/>
  </cellStyleXfs>
  <cellXfs count="231">
    <xf numFmtId="0" fontId="0" fillId="0" borderId="0" xfId="0"/>
    <xf numFmtId="0" fontId="18" fillId="0" borderId="3" xfId="19" applyFont="1" applyBorder="1" applyAlignment="1" applyProtection="1">
      <alignment horizontal="left" vertical="center"/>
    </xf>
    <xf numFmtId="0" fontId="18" fillId="0" borderId="3" xfId="21" applyFont="1" applyBorder="1" applyAlignment="1" applyProtection="1"/>
    <xf numFmtId="0" fontId="16" fillId="0" borderId="3" xfId="21" applyFont="1" applyBorder="1" applyAlignment="1" applyProtection="1">
      <alignment horizontal="center" vertical="center" wrapText="1"/>
    </xf>
    <xf numFmtId="1" fontId="16" fillId="0" borderId="3" xfId="21" applyNumberFormat="1" applyFont="1" applyBorder="1" applyAlignment="1" applyProtection="1">
      <alignment horizontal="center" vertical="center" wrapText="1"/>
    </xf>
    <xf numFmtId="0" fontId="20" fillId="0" borderId="0" xfId="0" applyFont="1" applyBorder="1"/>
    <xf numFmtId="0" fontId="16" fillId="0" borderId="2" xfId="21" applyFont="1" applyBorder="1" applyAlignment="1" applyProtection="1">
      <alignment horizontal="left"/>
    </xf>
    <xf numFmtId="1" fontId="18" fillId="0" borderId="0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1" fontId="16" fillId="0" borderId="0" xfId="0" applyNumberFormat="1" applyFont="1"/>
    <xf numFmtId="0" fontId="17" fillId="0" borderId="0" xfId="0" applyFont="1"/>
    <xf numFmtId="1" fontId="19" fillId="0" borderId="0" xfId="21" applyNumberFormat="1" applyFont="1" applyBorder="1" applyAlignment="1" applyProtection="1"/>
    <xf numFmtId="0" fontId="16" fillId="0" borderId="0" xfId="21" applyFont="1" applyBorder="1" applyAlignment="1" applyProtection="1"/>
    <xf numFmtId="1" fontId="18" fillId="0" borderId="0" xfId="21" applyNumberFormat="1" applyFont="1" applyBorder="1" applyAlignment="1" applyProtection="1">
      <alignment horizontal="right"/>
    </xf>
    <xf numFmtId="1" fontId="16" fillId="0" borderId="3" xfId="21" applyNumberFormat="1" applyFont="1" applyBorder="1" applyAlignment="1" applyProtection="1">
      <alignment horizontal="center" vertical="center" wrapText="1"/>
    </xf>
    <xf numFmtId="0" fontId="16" fillId="0" borderId="3" xfId="21" applyFont="1" applyBorder="1" applyAlignment="1" applyProtection="1">
      <alignment horizontal="center" vertical="center" wrapText="1"/>
    </xf>
    <xf numFmtId="1" fontId="16" fillId="0" borderId="3" xfId="21" applyNumberFormat="1" applyFont="1" applyBorder="1" applyAlignment="1" applyProtection="1">
      <alignment horizontal="center"/>
    </xf>
    <xf numFmtId="0" fontId="18" fillId="0" borderId="3" xfId="21" applyFont="1" applyBorder="1" applyAlignment="1" applyProtection="1"/>
    <xf numFmtId="1" fontId="16" fillId="0" borderId="3" xfId="20" applyNumberFormat="1" applyFont="1" applyBorder="1" applyAlignment="1" applyProtection="1">
      <alignment horizontal="center" vertical="center" wrapText="1"/>
    </xf>
    <xf numFmtId="0" fontId="16" fillId="0" borderId="3" xfId="20" applyFont="1" applyBorder="1" applyAlignment="1" applyProtection="1">
      <alignment horizontal="left" vertical="center" wrapText="1"/>
    </xf>
    <xf numFmtId="1" fontId="16" fillId="0" borderId="3" xfId="20" applyNumberFormat="1" applyFont="1" applyBorder="1" applyAlignment="1" applyProtection="1">
      <alignment horizontal="center" vertical="center"/>
    </xf>
    <xf numFmtId="2" fontId="16" fillId="0" borderId="3" xfId="20" applyNumberFormat="1" applyFont="1" applyBorder="1" applyAlignment="1" applyProtection="1">
      <alignment horizontal="center" vertical="center"/>
    </xf>
    <xf numFmtId="164" fontId="16" fillId="0" borderId="3" xfId="20" applyNumberFormat="1" applyFont="1" applyBorder="1" applyAlignment="1" applyProtection="1">
      <alignment horizontal="center" vertical="center"/>
    </xf>
    <xf numFmtId="1" fontId="16" fillId="0" borderId="3" xfId="21" applyNumberFormat="1" applyFont="1" applyBorder="1" applyAlignment="1" applyProtection="1">
      <alignment horizontal="center" vertical="top"/>
    </xf>
    <xf numFmtId="2" fontId="16" fillId="0" borderId="3" xfId="20" applyNumberFormat="1" applyFont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3" xfId="20" applyFont="1" applyBorder="1" applyAlignment="1" applyProtection="1">
      <alignment horizontal="center" vertical="center" wrapText="1"/>
    </xf>
    <xf numFmtId="164" fontId="16" fillId="0" borderId="3" xfId="20" applyNumberFormat="1" applyFont="1" applyBorder="1" applyAlignment="1" applyProtection="1">
      <alignment horizontal="center" vertical="center" wrapText="1"/>
    </xf>
    <xf numFmtId="1" fontId="18" fillId="0" borderId="3" xfId="21" applyNumberFormat="1" applyFont="1" applyBorder="1" applyAlignment="1" applyProtection="1">
      <alignment horizontal="center"/>
    </xf>
    <xf numFmtId="2" fontId="18" fillId="0" borderId="3" xfId="21" applyNumberFormat="1" applyFont="1" applyBorder="1" applyAlignment="1" applyProtection="1">
      <alignment horizontal="center"/>
    </xf>
    <xf numFmtId="1" fontId="16" fillId="0" borderId="3" xfId="19" applyNumberFormat="1" applyFont="1" applyBorder="1" applyAlignment="1" applyProtection="1">
      <alignment horizontal="center" vertical="center"/>
    </xf>
    <xf numFmtId="0" fontId="16" fillId="0" borderId="3" xfId="19" applyFont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2" fontId="16" fillId="0" borderId="3" xfId="19" applyNumberFormat="1" applyFont="1" applyBorder="1" applyAlignment="1" applyProtection="1">
      <alignment horizontal="center" vertical="center"/>
    </xf>
    <xf numFmtId="164" fontId="16" fillId="0" borderId="3" xfId="19" applyNumberFormat="1" applyFont="1" applyBorder="1" applyAlignment="1" applyProtection="1">
      <alignment horizontal="center" vertical="center"/>
    </xf>
    <xf numFmtId="0" fontId="16" fillId="0" borderId="3" xfId="19" applyFont="1" applyBorder="1" applyAlignment="1" applyProtection="1">
      <alignment horizontal="left" vertical="top" wrapText="1"/>
    </xf>
    <xf numFmtId="0" fontId="18" fillId="0" borderId="3" xfId="19" applyFont="1" applyBorder="1" applyAlignment="1" applyProtection="1">
      <alignment horizontal="left" vertical="center"/>
    </xf>
    <xf numFmtId="1" fontId="18" fillId="0" borderId="3" xfId="19" applyNumberFormat="1" applyFont="1" applyBorder="1" applyAlignment="1" applyProtection="1">
      <alignment horizontal="center" vertical="center"/>
    </xf>
    <xf numFmtId="164" fontId="18" fillId="0" borderId="3" xfId="0" applyNumberFormat="1" applyFont="1" applyBorder="1" applyAlignment="1">
      <alignment horizontal="center" wrapText="1"/>
    </xf>
    <xf numFmtId="2" fontId="18" fillId="0" borderId="3" xfId="19" applyNumberFormat="1" applyFont="1" applyBorder="1" applyAlignment="1" applyProtection="1">
      <alignment horizontal="center" vertical="center"/>
    </xf>
    <xf numFmtId="0" fontId="16" fillId="0" borderId="3" xfId="21" applyFont="1" applyBorder="1" applyAlignment="1" applyProtection="1">
      <alignment vertical="top" wrapText="1"/>
    </xf>
    <xf numFmtId="164" fontId="16" fillId="0" borderId="3" xfId="21" applyNumberFormat="1" applyFont="1" applyBorder="1" applyAlignment="1" applyProtection="1">
      <alignment horizontal="center" vertical="top"/>
    </xf>
    <xf numFmtId="0" fontId="18" fillId="0" borderId="3" xfId="22" applyFont="1" applyBorder="1" applyAlignment="1" applyProtection="1"/>
    <xf numFmtId="0" fontId="16" fillId="0" borderId="0" xfId="0" applyFont="1" applyAlignment="1">
      <alignment vertical="center"/>
    </xf>
    <xf numFmtId="1" fontId="16" fillId="0" borderId="3" xfId="22" applyNumberFormat="1" applyFont="1" applyBorder="1" applyAlignment="1" applyProtection="1">
      <alignment horizontal="center" vertical="center"/>
    </xf>
    <xf numFmtId="0" fontId="16" fillId="0" borderId="3" xfId="22" applyFont="1" applyBorder="1" applyAlignment="1" applyProtection="1">
      <alignment vertical="center" wrapText="1"/>
    </xf>
    <xf numFmtId="2" fontId="16" fillId="0" borderId="3" xfId="22" applyNumberFormat="1" applyFont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1" fontId="16" fillId="0" borderId="3" xfId="22" applyNumberFormat="1" applyFont="1" applyBorder="1" applyAlignment="1" applyProtection="1">
      <alignment horizontal="center" vertical="top"/>
    </xf>
    <xf numFmtId="0" fontId="16" fillId="0" borderId="3" xfId="22" applyFont="1" applyBorder="1" applyAlignment="1" applyProtection="1">
      <alignment vertical="top" wrapText="1"/>
    </xf>
    <xf numFmtId="0" fontId="16" fillId="0" borderId="3" xfId="22" applyFont="1" applyBorder="1" applyAlignment="1" applyProtection="1">
      <alignment horizontal="center" vertical="top"/>
    </xf>
    <xf numFmtId="2" fontId="16" fillId="0" borderId="3" xfId="22" applyNumberFormat="1" applyFont="1" applyBorder="1" applyAlignment="1" applyProtection="1">
      <alignment horizontal="center" vertical="top"/>
    </xf>
    <xf numFmtId="164" fontId="16" fillId="0" borderId="3" xfId="22" applyNumberFormat="1" applyFont="1" applyBorder="1" applyAlignment="1" applyProtection="1">
      <alignment horizontal="center" vertical="top"/>
    </xf>
    <xf numFmtId="1" fontId="18" fillId="0" borderId="3" xfId="22" applyNumberFormat="1" applyFont="1" applyBorder="1" applyAlignment="1" applyProtection="1">
      <alignment horizontal="center"/>
    </xf>
    <xf numFmtId="2" fontId="18" fillId="0" borderId="3" xfId="22" applyNumberFormat="1" applyFont="1" applyBorder="1" applyAlignment="1" applyProtection="1">
      <alignment horizontal="center"/>
    </xf>
    <xf numFmtId="1" fontId="16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164" fontId="16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 wrapText="1"/>
    </xf>
    <xf numFmtId="3" fontId="18" fillId="0" borderId="3" xfId="21" applyNumberFormat="1" applyFont="1" applyBorder="1" applyAlignment="1" applyProtection="1">
      <alignment horizontal="center"/>
    </xf>
    <xf numFmtId="165" fontId="18" fillId="0" borderId="3" xfId="21" applyNumberFormat="1" applyFont="1" applyBorder="1" applyAlignment="1" applyProtection="1">
      <alignment horizontal="center"/>
    </xf>
    <xf numFmtId="2" fontId="16" fillId="0" borderId="3" xfId="21" applyNumberFormat="1" applyFont="1" applyBorder="1" applyAlignment="1" applyProtection="1">
      <alignment horizontal="center" vertical="top"/>
    </xf>
    <xf numFmtId="0" fontId="16" fillId="0" borderId="3" xfId="21" applyFont="1" applyBorder="1" applyAlignment="1" applyProtection="1">
      <alignment horizontal="center" vertical="top"/>
    </xf>
    <xf numFmtId="0" fontId="16" fillId="0" borderId="3" xfId="0" applyFont="1" applyBorder="1" applyAlignment="1">
      <alignment vertical="center" wrapText="1"/>
    </xf>
    <xf numFmtId="1" fontId="16" fillId="0" borderId="3" xfId="0" applyNumberFormat="1" applyFont="1" applyBorder="1" applyAlignment="1">
      <alignment horizontal="center" vertical="center"/>
    </xf>
    <xf numFmtId="0" fontId="16" fillId="9" borderId="3" xfId="20" applyFont="1" applyFill="1" applyBorder="1" applyAlignment="1" applyProtection="1">
      <alignment horizontal="left" vertical="center" wrapText="1"/>
    </xf>
    <xf numFmtId="0" fontId="16" fillId="0" borderId="3" xfId="20" applyFont="1" applyBorder="1" applyAlignment="1" applyProtection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/>
    </xf>
    <xf numFmtId="2" fontId="18" fillId="0" borderId="3" xfId="22" applyNumberFormat="1" applyFont="1" applyBorder="1" applyAlignment="1" applyProtection="1">
      <alignment horizontal="center" vertical="top"/>
    </xf>
    <xf numFmtId="2" fontId="16" fillId="0" borderId="3" xfId="21" applyNumberFormat="1" applyFont="1" applyBorder="1" applyAlignment="1" applyProtection="1">
      <alignment horizontal="center" vertical="center" wrapText="1"/>
    </xf>
    <xf numFmtId="2" fontId="18" fillId="0" borderId="3" xfId="21" applyNumberFormat="1" applyFont="1" applyBorder="1" applyAlignment="1" applyProtection="1">
      <alignment horizontal="center" vertical="top"/>
    </xf>
    <xf numFmtId="164" fontId="18" fillId="0" borderId="3" xfId="21" applyNumberFormat="1" applyFont="1" applyBorder="1" applyAlignment="1" applyProtection="1">
      <alignment horizontal="center" vertical="top"/>
    </xf>
    <xf numFmtId="0" fontId="16" fillId="0" borderId="3" xfId="21" applyFont="1" applyBorder="1" applyAlignment="1" applyProtection="1">
      <alignment vertical="center" wrapText="1"/>
    </xf>
    <xf numFmtId="1" fontId="16" fillId="0" borderId="3" xfId="21" applyNumberFormat="1" applyFont="1" applyBorder="1" applyAlignment="1" applyProtection="1">
      <alignment horizontal="center" vertical="center"/>
    </xf>
    <xf numFmtId="2" fontId="16" fillId="0" borderId="3" xfId="21" applyNumberFormat="1" applyFont="1" applyBorder="1" applyAlignment="1" applyProtection="1">
      <alignment horizontal="center" vertical="center"/>
    </xf>
    <xf numFmtId="164" fontId="16" fillId="0" borderId="3" xfId="21" applyNumberFormat="1" applyFont="1" applyBorder="1" applyAlignment="1" applyProtection="1">
      <alignment horizontal="center" vertical="center"/>
    </xf>
    <xf numFmtId="0" fontId="16" fillId="9" borderId="3" xfId="22" applyFont="1" applyFill="1" applyBorder="1" applyAlignment="1" applyProtection="1">
      <alignment vertical="top" wrapText="1"/>
    </xf>
    <xf numFmtId="2" fontId="16" fillId="9" borderId="3" xfId="21" applyNumberFormat="1" applyFont="1" applyFill="1" applyBorder="1" applyAlignment="1" applyProtection="1">
      <alignment horizontal="center" vertical="top"/>
    </xf>
    <xf numFmtId="164" fontId="16" fillId="9" borderId="3" xfId="21" applyNumberFormat="1" applyFont="1" applyFill="1" applyBorder="1" applyAlignment="1" applyProtection="1">
      <alignment horizontal="center" vertical="top"/>
    </xf>
    <xf numFmtId="4" fontId="18" fillId="0" borderId="3" xfId="21" applyNumberFormat="1" applyFont="1" applyBorder="1" applyAlignment="1" applyProtection="1">
      <alignment horizontal="center"/>
    </xf>
    <xf numFmtId="1" fontId="16" fillId="0" borderId="3" xfId="20" applyNumberFormat="1" applyFont="1" applyBorder="1" applyAlignment="1" applyProtection="1">
      <alignment horizontal="center" vertical="top" wrapText="1"/>
    </xf>
    <xf numFmtId="0" fontId="16" fillId="0" borderId="3" xfId="0" applyFont="1" applyBorder="1"/>
    <xf numFmtId="0" fontId="21" fillId="0" borderId="4" xfId="20" applyFont="1" applyBorder="1" applyAlignment="1" applyProtection="1">
      <alignment vertical="top" wrapText="1"/>
    </xf>
    <xf numFmtId="1" fontId="21" fillId="0" borderId="4" xfId="20" applyNumberFormat="1" applyFont="1" applyBorder="1" applyAlignment="1" applyProtection="1">
      <alignment horizontal="center" vertical="top" wrapText="1"/>
    </xf>
    <xf numFmtId="164" fontId="21" fillId="0" borderId="4" xfId="20" applyNumberFormat="1" applyFont="1" applyBorder="1" applyAlignment="1" applyProtection="1">
      <alignment horizontal="center" vertical="top" wrapText="1"/>
    </xf>
    <xf numFmtId="1" fontId="16" fillId="0" borderId="3" xfId="19" applyNumberFormat="1" applyFont="1" applyBorder="1" applyAlignment="1" applyProtection="1">
      <alignment horizontal="center" vertical="center" wrapText="1"/>
    </xf>
    <xf numFmtId="1" fontId="16" fillId="0" borderId="3" xfId="22" applyNumberFormat="1" applyFont="1" applyBorder="1" applyAlignment="1" applyProtection="1">
      <alignment horizontal="center" vertical="center" wrapText="1"/>
    </xf>
    <xf numFmtId="0" fontId="16" fillId="9" borderId="3" xfId="21" applyFont="1" applyFill="1" applyBorder="1" applyAlignment="1" applyProtection="1">
      <alignment vertical="top" wrapText="1"/>
    </xf>
    <xf numFmtId="2" fontId="16" fillId="0" borderId="3" xfId="0" applyNumberFormat="1" applyFont="1" applyBorder="1" applyAlignment="1">
      <alignment horizontal="center" vertical="top"/>
    </xf>
    <xf numFmtId="1" fontId="16" fillId="0" borderId="3" xfId="20" applyNumberFormat="1" applyFont="1" applyBorder="1" applyAlignment="1" applyProtection="1">
      <alignment horizontal="center" vertical="top"/>
    </xf>
    <xf numFmtId="0" fontId="16" fillId="0" borderId="3" xfId="20" applyFont="1" applyBorder="1" applyAlignment="1" applyProtection="1">
      <alignment horizontal="left" vertical="top" wrapText="1"/>
    </xf>
    <xf numFmtId="2" fontId="16" fillId="0" borderId="3" xfId="19" applyNumberFormat="1" applyFont="1" applyBorder="1" applyAlignment="1" applyProtection="1">
      <alignment horizontal="center" vertical="top"/>
    </xf>
    <xf numFmtId="1" fontId="16" fillId="9" borderId="3" xfId="20" applyNumberFormat="1" applyFont="1" applyFill="1" applyBorder="1" applyAlignment="1" applyProtection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2" fontId="16" fillId="9" borderId="3" xfId="20" applyNumberFormat="1" applyFont="1" applyFill="1" applyBorder="1" applyAlignment="1" applyProtection="1">
      <alignment horizontal="center" vertical="center"/>
    </xf>
    <xf numFmtId="164" fontId="16" fillId="9" borderId="3" xfId="20" applyNumberFormat="1" applyFont="1" applyFill="1" applyBorder="1" applyAlignment="1" applyProtection="1">
      <alignment horizontal="center" vertical="center"/>
    </xf>
    <xf numFmtId="0" fontId="16" fillId="9" borderId="3" xfId="21" applyFont="1" applyFill="1" applyBorder="1" applyAlignment="1" applyProtection="1">
      <alignment vertical="center" wrapText="1"/>
    </xf>
    <xf numFmtId="1" fontId="16" fillId="9" borderId="3" xfId="21" applyNumberFormat="1" applyFont="1" applyFill="1" applyBorder="1" applyAlignment="1" applyProtection="1">
      <alignment horizontal="center" vertical="center"/>
    </xf>
    <xf numFmtId="2" fontId="16" fillId="9" borderId="3" xfId="21" applyNumberFormat="1" applyFont="1" applyFill="1" applyBorder="1" applyAlignment="1" applyProtection="1">
      <alignment horizontal="center" vertical="center"/>
    </xf>
    <xf numFmtId="0" fontId="0" fillId="0" borderId="3" xfId="0" applyBorder="1"/>
    <xf numFmtId="0" fontId="16" fillId="9" borderId="3" xfId="19" applyFont="1" applyFill="1" applyBorder="1" applyAlignment="1" applyProtection="1">
      <alignment horizontal="left" vertical="center" wrapText="1"/>
    </xf>
    <xf numFmtId="1" fontId="20" fillId="0" borderId="3" xfId="22" applyNumberFormat="1" applyFont="1" applyBorder="1" applyAlignment="1" applyProtection="1">
      <alignment horizontal="center" vertical="center" wrapText="1"/>
    </xf>
    <xf numFmtId="0" fontId="16" fillId="9" borderId="3" xfId="22" applyFont="1" applyFill="1" applyBorder="1" applyAlignment="1" applyProtection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1" fontId="16" fillId="9" borderId="3" xfId="19" applyNumberFormat="1" applyFont="1" applyFill="1" applyBorder="1" applyAlignment="1" applyProtection="1">
      <alignment horizontal="center" vertical="center"/>
    </xf>
    <xf numFmtId="0" fontId="21" fillId="0" borderId="4" xfId="19" applyFont="1" applyBorder="1" applyAlignment="1" applyProtection="1">
      <alignment vertical="top" wrapText="1"/>
    </xf>
    <xf numFmtId="1" fontId="16" fillId="0" borderId="3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2" fontId="16" fillId="0" borderId="3" xfId="0" applyNumberFormat="1" applyFont="1" applyBorder="1" applyAlignment="1">
      <alignment horizontal="center" wrapText="1"/>
    </xf>
    <xf numFmtId="2" fontId="18" fillId="9" borderId="3" xfId="21" applyNumberFormat="1" applyFont="1" applyFill="1" applyBorder="1" applyAlignment="1" applyProtection="1">
      <alignment horizontal="center"/>
    </xf>
    <xf numFmtId="0" fontId="18" fillId="0" borderId="3" xfId="19" applyFont="1" applyBorder="1" applyAlignment="1" applyProtection="1">
      <alignment horizontal="left"/>
    </xf>
    <xf numFmtId="0" fontId="16" fillId="10" borderId="3" xfId="19" applyFont="1" applyFill="1" applyBorder="1" applyAlignment="1" applyProtection="1">
      <alignment horizontal="left" vertical="center" wrapText="1"/>
    </xf>
    <xf numFmtId="1" fontId="16" fillId="0" borderId="3" xfId="21" applyNumberFormat="1" applyFont="1" applyBorder="1" applyAlignment="1" applyProtection="1">
      <alignment horizontal="center" vertical="top" wrapText="1"/>
    </xf>
    <xf numFmtId="2" fontId="16" fillId="0" borderId="3" xfId="21" applyNumberFormat="1" applyFont="1" applyBorder="1" applyAlignment="1" applyProtection="1">
      <alignment horizontal="center" vertical="top" wrapText="1"/>
    </xf>
    <xf numFmtId="2" fontId="16" fillId="10" borderId="3" xfId="21" applyNumberFormat="1" applyFont="1" applyFill="1" applyBorder="1" applyAlignment="1" applyProtection="1">
      <alignment horizontal="center" vertical="top"/>
    </xf>
    <xf numFmtId="1" fontId="16" fillId="0" borderId="3" xfId="22" applyNumberFormat="1" applyFont="1" applyBorder="1" applyAlignment="1" applyProtection="1">
      <alignment horizontal="center" vertical="top" wrapText="1"/>
    </xf>
    <xf numFmtId="2" fontId="16" fillId="0" borderId="3" xfId="22" applyNumberFormat="1" applyFont="1" applyBorder="1" applyAlignment="1" applyProtection="1">
      <alignment horizontal="center" vertical="top" wrapText="1"/>
    </xf>
    <xf numFmtId="2" fontId="16" fillId="9" borderId="3" xfId="19" applyNumberFormat="1" applyFont="1" applyFill="1" applyBorder="1" applyAlignment="1" applyProtection="1">
      <alignment horizontal="center" vertical="center"/>
    </xf>
    <xf numFmtId="1" fontId="16" fillId="0" borderId="3" xfId="0" applyNumberFormat="1" applyFont="1" applyBorder="1" applyAlignment="1">
      <alignment horizontal="center" vertical="top" wrapText="1"/>
    </xf>
    <xf numFmtId="1" fontId="18" fillId="0" borderId="3" xfId="22" applyNumberFormat="1" applyFont="1" applyBorder="1" applyAlignment="1" applyProtection="1">
      <alignment horizontal="center" vertical="top"/>
    </xf>
    <xf numFmtId="0" fontId="20" fillId="0" borderId="3" xfId="0" applyFont="1" applyBorder="1"/>
    <xf numFmtId="166" fontId="16" fillId="0" borderId="3" xfId="21" applyNumberFormat="1" applyFont="1" applyBorder="1" applyAlignment="1" applyProtection="1">
      <alignment horizontal="center"/>
    </xf>
    <xf numFmtId="166" fontId="16" fillId="0" borderId="3" xfId="22" applyNumberFormat="1" applyFont="1" applyBorder="1" applyAlignment="1" applyProtection="1">
      <alignment horizontal="center"/>
    </xf>
    <xf numFmtId="3" fontId="16" fillId="0" borderId="3" xfId="21" applyNumberFormat="1" applyFont="1" applyBorder="1" applyAlignment="1" applyProtection="1">
      <alignment horizontal="center" vertical="center"/>
    </xf>
    <xf numFmtId="9" fontId="16" fillId="0" borderId="3" xfId="1" applyFont="1" applyBorder="1" applyAlignment="1" applyProtection="1">
      <alignment horizontal="center"/>
    </xf>
    <xf numFmtId="3" fontId="16" fillId="0" borderId="3" xfId="21" applyNumberFormat="1" applyFont="1" applyBorder="1" applyAlignment="1" applyProtection="1">
      <alignment horizontal="center" vertical="center" wrapText="1"/>
    </xf>
    <xf numFmtId="1" fontId="17" fillId="0" borderId="0" xfId="0" applyNumberFormat="1" applyFont="1"/>
    <xf numFmtId="0" fontId="23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1" fontId="16" fillId="9" borderId="3" xfId="22" applyNumberFormat="1" applyFont="1" applyFill="1" applyBorder="1" applyAlignment="1" applyProtection="1">
      <alignment horizontal="center" vertical="top"/>
    </xf>
    <xf numFmtId="1" fontId="16" fillId="9" borderId="3" xfId="21" applyNumberFormat="1" applyFont="1" applyFill="1" applyBorder="1" applyAlignment="1" applyProtection="1">
      <alignment horizontal="center" vertical="top"/>
    </xf>
    <xf numFmtId="0" fontId="16" fillId="0" borderId="0" xfId="21" applyFont="1" applyBorder="1" applyAlignment="1" applyProtection="1">
      <alignment horizontal="left"/>
    </xf>
    <xf numFmtId="1" fontId="16" fillId="0" borderId="3" xfId="0" applyNumberFormat="1" applyFont="1" applyBorder="1"/>
    <xf numFmtId="0" fontId="23" fillId="9" borderId="0" xfId="0" applyFont="1" applyFill="1"/>
    <xf numFmtId="2" fontId="16" fillId="0" borderId="3" xfId="21" applyNumberFormat="1" applyFont="1" applyBorder="1" applyAlignment="1" applyProtection="1">
      <alignment horizontal="center"/>
    </xf>
    <xf numFmtId="0" fontId="0" fillId="0" borderId="3" xfId="0" applyBorder="1" applyAlignment="1">
      <alignment vertical="center"/>
    </xf>
    <xf numFmtId="3" fontId="16" fillId="0" borderId="3" xfId="21" applyNumberFormat="1" applyFont="1" applyBorder="1" applyAlignment="1" applyProtection="1">
      <alignment horizontal="center"/>
    </xf>
    <xf numFmtId="2" fontId="21" fillId="0" borderId="3" xfId="20" applyNumberFormat="1" applyFont="1" applyBorder="1" applyAlignment="1" applyProtection="1">
      <alignment horizontal="center" vertical="top" wrapText="1"/>
    </xf>
    <xf numFmtId="164" fontId="21" fillId="0" borderId="3" xfId="20" applyNumberFormat="1" applyFont="1" applyBorder="1" applyAlignment="1" applyProtection="1">
      <alignment horizontal="center" vertical="top" wrapText="1"/>
    </xf>
    <xf numFmtId="0" fontId="24" fillId="0" borderId="4" xfId="19" applyFont="1" applyBorder="1" applyAlignment="1" applyProtection="1">
      <alignment vertical="top" wrapText="1"/>
    </xf>
    <xf numFmtId="1" fontId="21" fillId="0" borderId="4" xfId="20" applyNumberFormat="1" applyFont="1" applyBorder="1" applyAlignment="1" applyProtection="1">
      <alignment horizontal="center" vertical="center"/>
    </xf>
    <xf numFmtId="164" fontId="21" fillId="0" borderId="4" xfId="20" applyNumberFormat="1" applyFont="1" applyBorder="1" applyAlignment="1" applyProtection="1">
      <alignment horizontal="center" vertical="center"/>
    </xf>
    <xf numFmtId="2" fontId="21" fillId="0" borderId="4" xfId="20" applyNumberFormat="1" applyFont="1" applyBorder="1" applyAlignment="1" applyProtection="1">
      <alignment horizontal="center" vertical="center"/>
    </xf>
    <xf numFmtId="0" fontId="17" fillId="9" borderId="0" xfId="0" applyFont="1" applyFill="1"/>
    <xf numFmtId="2" fontId="16" fillId="0" borderId="3" xfId="20" applyNumberFormat="1" applyFont="1" applyBorder="1" applyAlignment="1" applyProtection="1">
      <alignment horizontal="center" vertical="top"/>
    </xf>
    <xf numFmtId="164" fontId="16" fillId="0" borderId="3" xfId="20" applyNumberFormat="1" applyFont="1" applyBorder="1" applyAlignment="1" applyProtection="1">
      <alignment horizontal="center" vertical="top"/>
    </xf>
    <xf numFmtId="1" fontId="16" fillId="9" borderId="3" xfId="20" applyNumberFormat="1" applyFont="1" applyFill="1" applyBorder="1" applyAlignment="1" applyProtection="1">
      <alignment horizontal="center" vertical="top"/>
    </xf>
    <xf numFmtId="0" fontId="16" fillId="9" borderId="3" xfId="19" applyFont="1" applyFill="1" applyBorder="1" applyAlignment="1" applyProtection="1">
      <alignment horizontal="left" vertical="top" wrapText="1"/>
    </xf>
    <xf numFmtId="0" fontId="17" fillId="9" borderId="0" xfId="0" applyFont="1" applyFill="1" applyAlignment="1">
      <alignment vertical="center"/>
    </xf>
    <xf numFmtId="1" fontId="16" fillId="0" borderId="3" xfId="22" applyNumberFormat="1" applyFont="1" applyBorder="1" applyAlignment="1" applyProtection="1">
      <alignment horizontal="center"/>
    </xf>
    <xf numFmtId="2" fontId="16" fillId="0" borderId="3" xfId="22" applyNumberFormat="1" applyFont="1" applyBorder="1" applyAlignment="1" applyProtection="1">
      <alignment horizontal="center"/>
    </xf>
    <xf numFmtId="4" fontId="16" fillId="0" borderId="3" xfId="21" applyNumberFormat="1" applyFont="1" applyBorder="1" applyAlignment="1" applyProtection="1">
      <alignment horizontal="center"/>
    </xf>
    <xf numFmtId="0" fontId="16" fillId="0" borderId="3" xfId="22" applyFont="1" applyBorder="1" applyAlignment="1" applyProtection="1">
      <alignment vertical="top" wrapText="1"/>
    </xf>
    <xf numFmtId="4" fontId="16" fillId="0" borderId="3" xfId="21" applyNumberFormat="1" applyFont="1" applyBorder="1" applyAlignment="1" applyProtection="1">
      <alignment horizontal="center" vertical="top"/>
    </xf>
    <xf numFmtId="1" fontId="16" fillId="9" borderId="3" xfId="22" applyNumberFormat="1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16" fillId="0" borderId="3" xfId="20" applyFont="1" applyBorder="1" applyAlignment="1" applyProtection="1">
      <alignment horizontal="left" wrapText="1"/>
    </xf>
    <xf numFmtId="1" fontId="16" fillId="0" borderId="3" xfId="20" applyNumberFormat="1" applyFont="1" applyBorder="1" applyAlignment="1" applyProtection="1">
      <alignment horizontal="center"/>
    </xf>
    <xf numFmtId="2" fontId="16" fillId="0" borderId="3" xfId="20" applyNumberFormat="1" applyFont="1" applyBorder="1" applyAlignment="1" applyProtection="1">
      <alignment horizontal="center"/>
    </xf>
    <xf numFmtId="0" fontId="17" fillId="0" borderId="0" xfId="0" applyFont="1" applyAlignment="1"/>
    <xf numFmtId="0" fontId="15" fillId="0" borderId="0" xfId="0" applyFont="1" applyAlignment="1"/>
    <xf numFmtId="0" fontId="0" fillId="0" borderId="0" xfId="0" applyAlignment="1"/>
    <xf numFmtId="1" fontId="20" fillId="0" borderId="3" xfId="0" applyNumberFormat="1" applyFont="1" applyBorder="1" applyAlignment="1">
      <alignment horizontal="center" vertical="top"/>
    </xf>
    <xf numFmtId="2" fontId="22" fillId="0" borderId="3" xfId="0" applyNumberFormat="1" applyFont="1" applyBorder="1" applyAlignment="1">
      <alignment horizontal="center" vertical="center" wrapText="1"/>
    </xf>
    <xf numFmtId="0" fontId="16" fillId="0" borderId="6" xfId="0" applyFont="1" applyBorder="1"/>
    <xf numFmtId="0" fontId="25" fillId="0" borderId="0" xfId="0" applyFont="1" applyAlignment="1">
      <alignment horizontal="center"/>
    </xf>
    <xf numFmtId="0" fontId="25" fillId="0" borderId="3" xfId="0" applyFont="1" applyBorder="1" applyAlignment="1">
      <alignment horizontal="center" wrapText="1"/>
    </xf>
    <xf numFmtId="164" fontId="25" fillId="0" borderId="3" xfId="20" applyNumberFormat="1" applyFont="1" applyBorder="1" applyAlignment="1" applyProtection="1">
      <alignment horizontal="center" vertical="center" wrapText="1"/>
    </xf>
    <xf numFmtId="0" fontId="25" fillId="0" borderId="3" xfId="21" applyFont="1" applyBorder="1" applyAlignment="1" applyProtection="1"/>
    <xf numFmtId="0" fontId="26" fillId="0" borderId="3" xfId="0" applyFont="1" applyBorder="1"/>
    <xf numFmtId="1" fontId="26" fillId="0" borderId="3" xfId="19" applyNumberFormat="1" applyFont="1" applyBorder="1" applyAlignment="1" applyProtection="1">
      <alignment horizontal="center" vertical="center"/>
    </xf>
    <xf numFmtId="0" fontId="26" fillId="9" borderId="3" xfId="19" applyFont="1" applyFill="1" applyBorder="1" applyAlignment="1" applyProtection="1">
      <alignment horizontal="left" vertical="top" wrapText="1"/>
    </xf>
    <xf numFmtId="2" fontId="26" fillId="0" borderId="3" xfId="19" applyNumberFormat="1" applyFont="1" applyBorder="1" applyAlignment="1" applyProtection="1">
      <alignment horizontal="center" vertical="center"/>
    </xf>
    <xf numFmtId="2" fontId="26" fillId="0" borderId="3" xfId="20" applyNumberFormat="1" applyFont="1" applyBorder="1" applyAlignment="1" applyProtection="1">
      <alignment horizontal="center" vertical="center"/>
    </xf>
    <xf numFmtId="0" fontId="27" fillId="0" borderId="4" xfId="19" applyFont="1" applyBorder="1" applyAlignment="1" applyProtection="1">
      <alignment vertical="top" wrapText="1"/>
    </xf>
    <xf numFmtId="1" fontId="27" fillId="0" borderId="4" xfId="20" applyNumberFormat="1" applyFont="1" applyBorder="1" applyAlignment="1" applyProtection="1">
      <alignment horizontal="center" vertical="center"/>
    </xf>
    <xf numFmtId="0" fontId="26" fillId="0" borderId="0" xfId="0" applyFont="1"/>
    <xf numFmtId="164" fontId="27" fillId="0" borderId="4" xfId="20" applyNumberFormat="1" applyFont="1" applyBorder="1" applyAlignment="1" applyProtection="1">
      <alignment horizontal="center" vertical="center"/>
    </xf>
    <xf numFmtId="2" fontId="27" fillId="0" borderId="4" xfId="20" applyNumberFormat="1" applyFont="1" applyBorder="1" applyAlignment="1" applyProtection="1">
      <alignment horizontal="center" vertical="center"/>
    </xf>
    <xf numFmtId="0" fontId="26" fillId="9" borderId="3" xfId="20" applyFont="1" applyFill="1" applyBorder="1" applyAlignment="1" applyProtection="1">
      <alignment horizontal="left" vertical="center" wrapText="1"/>
    </xf>
    <xf numFmtId="1" fontId="26" fillId="0" borderId="3" xfId="20" applyNumberFormat="1" applyFont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164" fontId="26" fillId="0" borderId="3" xfId="20" applyNumberFormat="1" applyFont="1" applyBorder="1" applyAlignment="1" applyProtection="1">
      <alignment horizontal="center" vertical="center"/>
    </xf>
    <xf numFmtId="0" fontId="26" fillId="0" borderId="3" xfId="20" applyFont="1" applyBorder="1" applyAlignment="1" applyProtection="1">
      <alignment horizontal="left" vertical="center" wrapText="1"/>
    </xf>
    <xf numFmtId="1" fontId="26" fillId="9" borderId="3" xfId="20" applyNumberFormat="1" applyFont="1" applyFill="1" applyBorder="1" applyAlignment="1" applyProtection="1">
      <alignment horizontal="center" vertical="center"/>
    </xf>
    <xf numFmtId="164" fontId="26" fillId="0" borderId="3" xfId="19" applyNumberFormat="1" applyFont="1" applyBorder="1" applyAlignment="1" applyProtection="1">
      <alignment horizontal="center" vertical="center"/>
    </xf>
    <xf numFmtId="0" fontId="26" fillId="0" borderId="3" xfId="19" applyFont="1" applyBorder="1" applyAlignment="1" applyProtection="1">
      <alignment horizontal="left" vertical="center" wrapText="1"/>
    </xf>
    <xf numFmtId="1" fontId="25" fillId="0" borderId="3" xfId="19" applyNumberFormat="1" applyFont="1" applyBorder="1" applyAlignment="1" applyProtection="1">
      <alignment horizontal="center" vertical="center"/>
    </xf>
    <xf numFmtId="164" fontId="25" fillId="0" borderId="3" xfId="0" applyNumberFormat="1" applyFont="1" applyBorder="1" applyAlignment="1">
      <alignment horizontal="center" wrapText="1"/>
    </xf>
    <xf numFmtId="2" fontId="25" fillId="0" borderId="3" xfId="19" applyNumberFormat="1" applyFont="1" applyBorder="1" applyAlignment="1" applyProtection="1">
      <alignment horizontal="center" vertical="center"/>
    </xf>
    <xf numFmtId="1" fontId="16" fillId="9" borderId="3" xfId="21" applyNumberFormat="1" applyFont="1" applyFill="1" applyBorder="1" applyAlignment="1" applyProtection="1">
      <alignment horizontal="center" vertical="center" wrapText="1"/>
    </xf>
    <xf numFmtId="0" fontId="16" fillId="9" borderId="3" xfId="0" applyFont="1" applyFill="1" applyBorder="1" applyAlignment="1">
      <alignment horizontal="center" wrapText="1"/>
    </xf>
    <xf numFmtId="2" fontId="16" fillId="9" borderId="3" xfId="21" applyNumberFormat="1" applyFont="1" applyFill="1" applyBorder="1" applyAlignment="1" applyProtection="1">
      <alignment horizontal="center" vertical="center" wrapText="1"/>
    </xf>
    <xf numFmtId="1" fontId="18" fillId="0" borderId="3" xfId="20" applyNumberFormat="1" applyFont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164" fontId="18" fillId="0" borderId="3" xfId="20" applyNumberFormat="1" applyFont="1" applyBorder="1" applyAlignment="1" applyProtection="1">
      <alignment horizontal="center" vertical="center" wrapText="1"/>
    </xf>
    <xf numFmtId="1" fontId="26" fillId="9" borderId="3" xfId="19" applyNumberFormat="1" applyFont="1" applyFill="1" applyBorder="1" applyAlignment="1" applyProtection="1">
      <alignment horizontal="center" vertical="center"/>
    </xf>
    <xf numFmtId="0" fontId="26" fillId="0" borderId="3" xfId="19" applyFont="1" applyBorder="1" applyAlignment="1" applyProtection="1">
      <alignment horizontal="left" vertical="top" wrapText="1"/>
    </xf>
    <xf numFmtId="1" fontId="26" fillId="9" borderId="3" xfId="22" applyNumberFormat="1" applyFont="1" applyFill="1" applyBorder="1" applyAlignment="1" applyProtection="1">
      <alignment horizontal="center" vertical="center"/>
    </xf>
    <xf numFmtId="2" fontId="26" fillId="0" borderId="3" xfId="22" applyNumberFormat="1" applyFont="1" applyBorder="1" applyAlignment="1" applyProtection="1">
      <alignment horizontal="center" vertical="center"/>
    </xf>
    <xf numFmtId="1" fontId="26" fillId="0" borderId="3" xfId="20" applyNumberFormat="1" applyFont="1" applyBorder="1" applyAlignment="1" applyProtection="1">
      <alignment horizontal="center" vertical="center" wrapText="1"/>
    </xf>
    <xf numFmtId="1" fontId="26" fillId="0" borderId="3" xfId="21" applyNumberFormat="1" applyFont="1" applyBorder="1" applyAlignment="1" applyProtection="1">
      <alignment horizontal="center" vertical="top" wrapText="1"/>
    </xf>
    <xf numFmtId="0" fontId="26" fillId="0" borderId="3" xfId="0" applyFont="1" applyBorder="1" applyAlignment="1">
      <alignment horizontal="center" wrapText="1"/>
    </xf>
    <xf numFmtId="2" fontId="26" fillId="0" borderId="3" xfId="21" applyNumberFormat="1" applyFont="1" applyBorder="1" applyAlignment="1" applyProtection="1">
      <alignment horizontal="center" vertical="top" wrapText="1"/>
    </xf>
    <xf numFmtId="0" fontId="18" fillId="0" borderId="3" xfId="21" applyFont="1" applyBorder="1" applyAlignment="1" applyProtection="1">
      <alignment horizontal="right"/>
    </xf>
    <xf numFmtId="0" fontId="18" fillId="0" borderId="3" xfId="19" applyFont="1" applyBorder="1" applyAlignment="1" applyProtection="1">
      <alignment horizontal="left"/>
    </xf>
    <xf numFmtId="0" fontId="20" fillId="0" borderId="3" xfId="0" applyFont="1" applyBorder="1"/>
    <xf numFmtId="0" fontId="16" fillId="0" borderId="3" xfId="21" applyFont="1" applyBorder="1" applyAlignment="1" applyProtection="1">
      <alignment horizontal="right" vertical="top"/>
    </xf>
    <xf numFmtId="0" fontId="20" fillId="0" borderId="5" xfId="0" applyFont="1" applyBorder="1"/>
    <xf numFmtId="0" fontId="16" fillId="0" borderId="3" xfId="22" applyFont="1" applyBorder="1" applyAlignment="1" applyProtection="1">
      <alignment horizontal="right" vertical="top"/>
    </xf>
    <xf numFmtId="0" fontId="16" fillId="0" borderId="0" xfId="0" applyFont="1" applyBorder="1"/>
    <xf numFmtId="0" fontId="18" fillId="0" borderId="3" xfId="22" applyFont="1" applyBorder="1" applyAlignment="1" applyProtection="1">
      <alignment horizontal="left" vertical="center"/>
    </xf>
    <xf numFmtId="0" fontId="18" fillId="0" borderId="3" xfId="21" applyFont="1" applyBorder="1" applyAlignment="1" applyProtection="1">
      <alignment horizontal="left" vertical="center"/>
    </xf>
    <xf numFmtId="1" fontId="25" fillId="0" borderId="3" xfId="21" applyNumberFormat="1" applyFont="1" applyBorder="1" applyAlignment="1" applyProtection="1">
      <alignment horizontal="left" vertical="top"/>
    </xf>
    <xf numFmtId="0" fontId="25" fillId="0" borderId="3" xfId="19" applyFont="1" applyBorder="1" applyAlignment="1" applyProtection="1">
      <alignment horizontal="left" vertical="center"/>
    </xf>
  </cellXfs>
  <cellStyles count="23">
    <cellStyle name="Accent 1 14" xfId="2"/>
    <cellStyle name="Accent 13" xfId="3"/>
    <cellStyle name="Accent 2 15" xfId="4"/>
    <cellStyle name="Accent 3 16" xfId="5"/>
    <cellStyle name="Bad 10" xfId="6"/>
    <cellStyle name="Error 12" xfId="7"/>
    <cellStyle name="Footnote 5" xfId="8"/>
    <cellStyle name="Good 8" xfId="9"/>
    <cellStyle name="Heading 1 1" xfId="10"/>
    <cellStyle name="Heading 2 2" xfId="11"/>
    <cellStyle name="Hyperlink 6" xfId="12"/>
    <cellStyle name="Neutral 9" xfId="13"/>
    <cellStyle name="Note 4" xfId="14"/>
    <cellStyle name="Status 7" xfId="15"/>
    <cellStyle name="Text 3" xfId="16"/>
    <cellStyle name="Warning 11" xfId="17"/>
    <cellStyle name="Заголовок" xfId="18"/>
    <cellStyle name="Обычный" xfId="0" builtinId="0"/>
    <cellStyle name="Обычный 12" xfId="19"/>
    <cellStyle name="Обычный 2" xfId="20"/>
    <cellStyle name="Обычный_Лист1" xfId="21"/>
    <cellStyle name="Обычный_Лист2" xfId="22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09"/>
  <sheetViews>
    <sheetView tabSelected="1" zoomScale="85" zoomScaleNormal="85" workbookViewId="0">
      <selection activeCell="F327" sqref="F327:I327"/>
    </sheetView>
  </sheetViews>
  <sheetFormatPr defaultRowHeight="15.75"/>
  <cols>
    <col min="1" max="1" width="4.625" style="142" customWidth="1"/>
    <col min="2" max="2" width="13" style="141" customWidth="1"/>
    <col min="3" max="3" width="39" style="18" customWidth="1"/>
    <col min="4" max="4" width="9.625" style="18" customWidth="1"/>
    <col min="5" max="7" width="7.625" style="18" customWidth="1"/>
    <col min="8" max="8" width="11.25" style="18" customWidth="1"/>
    <col min="9" max="9" width="14" style="18" customWidth="1"/>
    <col min="10" max="10" width="8.25" style="18" customWidth="1"/>
    <col min="11" max="258" width="8.25" style="12" customWidth="1"/>
    <col min="259" max="1025" width="8.25" customWidth="1"/>
  </cols>
  <sheetData>
    <row r="1" spans="1:10" ht="16.899999999999999" customHeight="1">
      <c r="A1" s="143"/>
      <c r="B1" s="11" t="s">
        <v>0</v>
      </c>
      <c r="C1" s="11"/>
      <c r="D1" s="13"/>
      <c r="E1" s="13"/>
      <c r="F1" s="10" t="s">
        <v>1</v>
      </c>
      <c r="G1" s="10"/>
      <c r="H1" s="10"/>
      <c r="I1" s="14"/>
      <c r="J1" s="15"/>
    </row>
    <row r="2" spans="1:10" ht="34.9" customHeight="1">
      <c r="A2" s="143"/>
      <c r="B2" s="13"/>
      <c r="C2" s="13"/>
      <c r="D2" s="13"/>
      <c r="E2" s="13"/>
      <c r="F2" s="10"/>
      <c r="G2" s="10"/>
      <c r="H2" s="10"/>
      <c r="I2" s="10"/>
      <c r="J2" s="16"/>
    </row>
    <row r="3" spans="1:10" ht="24" customHeight="1">
      <c r="A3" s="143"/>
      <c r="B3" s="13"/>
      <c r="C3" s="13"/>
      <c r="D3" s="13"/>
      <c r="E3" s="13"/>
      <c r="F3" s="9"/>
      <c r="G3" s="9"/>
      <c r="H3" s="9"/>
      <c r="I3" s="9"/>
      <c r="J3" s="15"/>
    </row>
    <row r="4" spans="1:10" ht="25.7" customHeight="1">
      <c r="A4" s="143"/>
      <c r="B4" s="13"/>
      <c r="C4" s="13"/>
      <c r="D4" s="13"/>
      <c r="E4" s="13"/>
      <c r="F4" s="8" t="s">
        <v>2</v>
      </c>
      <c r="G4" s="8"/>
      <c r="H4" s="8"/>
      <c r="I4" s="8"/>
      <c r="J4" s="15"/>
    </row>
    <row r="5" spans="1:10">
      <c r="A5" s="143"/>
      <c r="B5" s="17"/>
      <c r="C5" s="13"/>
      <c r="D5" s="13"/>
      <c r="E5" s="13"/>
      <c r="F5" s="13"/>
      <c r="G5" s="13"/>
      <c r="H5" s="13"/>
      <c r="I5" s="13"/>
    </row>
    <row r="6" spans="1:10" ht="29.1" customHeight="1">
      <c r="A6" s="143"/>
      <c r="B6" s="7" t="s">
        <v>196</v>
      </c>
      <c r="C6" s="7"/>
      <c r="D6" s="7"/>
      <c r="E6" s="7"/>
      <c r="F6" s="7"/>
      <c r="G6" s="7"/>
      <c r="H6" s="7"/>
      <c r="I6" s="7"/>
    </row>
    <row r="7" spans="1:10">
      <c r="A7" s="143"/>
      <c r="B7" s="19"/>
      <c r="C7" s="20"/>
      <c r="D7" s="20"/>
      <c r="E7" s="20"/>
      <c r="F7" s="20"/>
      <c r="G7" s="20"/>
      <c r="H7" s="20"/>
      <c r="I7" s="20"/>
    </row>
    <row r="8" spans="1:10">
      <c r="A8" s="143"/>
      <c r="B8" s="21" t="s">
        <v>3</v>
      </c>
      <c r="C8" s="6">
        <v>1</v>
      </c>
      <c r="D8" s="6"/>
      <c r="E8" s="6"/>
      <c r="F8" s="6"/>
      <c r="G8" s="5"/>
      <c r="H8" s="5"/>
      <c r="I8" s="5"/>
    </row>
    <row r="9" spans="1:10" ht="15.6" customHeight="1">
      <c r="A9" s="143"/>
      <c r="B9" s="4" t="s">
        <v>4</v>
      </c>
      <c r="C9" s="3" t="s">
        <v>5</v>
      </c>
      <c r="D9" s="3" t="s">
        <v>6</v>
      </c>
      <c r="E9" s="23"/>
      <c r="F9" s="3" t="s">
        <v>7</v>
      </c>
      <c r="G9" s="3"/>
      <c r="H9" s="3"/>
      <c r="I9" s="3" t="s">
        <v>8</v>
      </c>
    </row>
    <row r="10" spans="1:10" ht="22.35" customHeight="1">
      <c r="A10" s="143"/>
      <c r="B10" s="4"/>
      <c r="C10" s="3"/>
      <c r="D10" s="3"/>
      <c r="E10" s="23"/>
      <c r="F10" s="23" t="s">
        <v>9</v>
      </c>
      <c r="G10" s="23" t="s">
        <v>10</v>
      </c>
      <c r="H10" s="23" t="s">
        <v>11</v>
      </c>
      <c r="I10" s="3"/>
    </row>
    <row r="11" spans="1:10">
      <c r="A11" s="143"/>
      <c r="B11" s="24">
        <v>1</v>
      </c>
      <c r="C11" s="24">
        <v>2</v>
      </c>
      <c r="D11" s="24">
        <v>3</v>
      </c>
      <c r="E11" s="24"/>
      <c r="F11" s="24">
        <v>4</v>
      </c>
      <c r="G11" s="24">
        <v>5</v>
      </c>
      <c r="H11" s="24">
        <v>6</v>
      </c>
      <c r="I11" s="24">
        <v>7</v>
      </c>
    </row>
    <row r="12" spans="1:10">
      <c r="A12" s="143"/>
      <c r="B12" s="2" t="s">
        <v>12</v>
      </c>
      <c r="C12" s="2"/>
      <c r="D12" s="2"/>
      <c r="E12" s="2"/>
      <c r="F12" s="2"/>
      <c r="G12" s="2"/>
      <c r="H12" s="2"/>
      <c r="I12" s="2"/>
    </row>
    <row r="13" spans="1:10" ht="28.15" customHeight="1">
      <c r="A13" s="143"/>
      <c r="B13" s="28" t="s">
        <v>197</v>
      </c>
      <c r="C13" s="27" t="s">
        <v>13</v>
      </c>
      <c r="D13" s="28">
        <v>15</v>
      </c>
      <c r="E13" s="29"/>
      <c r="F13" s="29">
        <v>1.94</v>
      </c>
      <c r="G13" s="29">
        <v>3.27</v>
      </c>
      <c r="H13" s="29">
        <v>0.28999999999999998</v>
      </c>
      <c r="I13" s="30">
        <v>38.4</v>
      </c>
      <c r="J13"/>
    </row>
    <row r="14" spans="1:10" ht="29.85" customHeight="1">
      <c r="A14" s="143"/>
      <c r="B14" s="32" t="s">
        <v>198</v>
      </c>
      <c r="C14" s="27" t="s">
        <v>14</v>
      </c>
      <c r="D14" s="26">
        <v>160</v>
      </c>
      <c r="E14" s="32"/>
      <c r="F14" s="32">
        <v>22.68</v>
      </c>
      <c r="G14" s="32">
        <v>13.52</v>
      </c>
      <c r="H14" s="32">
        <v>35.82</v>
      </c>
      <c r="I14" s="32">
        <f>H14*4+G14*9+F14*4</f>
        <v>355.67999999999995</v>
      </c>
    </row>
    <row r="15" spans="1:10" ht="22.9" customHeight="1">
      <c r="A15" s="143"/>
      <c r="B15" s="26" t="s">
        <v>175</v>
      </c>
      <c r="C15" s="27" t="s">
        <v>15</v>
      </c>
      <c r="D15" s="26" t="s">
        <v>16</v>
      </c>
      <c r="E15" s="33"/>
      <c r="F15" s="34"/>
      <c r="G15" s="34"/>
      <c r="H15" s="32">
        <v>11.09</v>
      </c>
      <c r="I15" s="32">
        <v>44.34</v>
      </c>
    </row>
    <row r="16" spans="1:10">
      <c r="A16" s="143"/>
      <c r="B16" s="29"/>
      <c r="C16" s="48" t="s">
        <v>17</v>
      </c>
      <c r="D16" s="31">
        <v>50</v>
      </c>
      <c r="E16" s="31"/>
      <c r="F16" s="74">
        <v>4.74</v>
      </c>
      <c r="G16" s="49">
        <v>0.6</v>
      </c>
      <c r="H16" s="74">
        <v>28.98</v>
      </c>
      <c r="I16" s="31">
        <v>141</v>
      </c>
    </row>
    <row r="17" spans="1:258">
      <c r="A17" s="143"/>
      <c r="B17" s="26" t="s">
        <v>199</v>
      </c>
      <c r="C17" s="27" t="s">
        <v>18</v>
      </c>
      <c r="D17" s="26">
        <v>150</v>
      </c>
      <c r="E17" s="33"/>
      <c r="F17" s="35">
        <v>0.6</v>
      </c>
      <c r="G17" s="35">
        <v>0.45</v>
      </c>
      <c r="H17" s="35">
        <v>16.350000000000001</v>
      </c>
      <c r="I17" s="26">
        <v>63</v>
      </c>
    </row>
    <row r="18" spans="1:258" ht="19.350000000000001" customHeight="1">
      <c r="A18" s="143"/>
      <c r="B18" s="25" t="s">
        <v>19</v>
      </c>
      <c r="C18" s="95"/>
      <c r="D18" s="36">
        <v>575</v>
      </c>
      <c r="E18" s="36"/>
      <c r="F18" s="84">
        <f>SUM(F13:F17)</f>
        <v>29.96</v>
      </c>
      <c r="G18" s="84">
        <f>SUM(G13:G17)</f>
        <v>17.84</v>
      </c>
      <c r="H18" s="84">
        <f>SUM(H13:H17)</f>
        <v>92.53</v>
      </c>
      <c r="I18" s="84">
        <f>SUM(I13:I17)</f>
        <v>642.41999999999996</v>
      </c>
    </row>
    <row r="19" spans="1:258">
      <c r="A19" s="143"/>
      <c r="B19" s="25"/>
      <c r="C19" s="25" t="s">
        <v>20</v>
      </c>
      <c r="D19" s="36"/>
      <c r="E19" s="36"/>
      <c r="F19" s="84"/>
      <c r="G19" s="84"/>
      <c r="H19" s="84"/>
      <c r="I19" s="84"/>
    </row>
    <row r="20" spans="1:258" ht="25.5" customHeight="1">
      <c r="A20" s="143"/>
      <c r="B20" s="38"/>
      <c r="C20" s="114" t="s">
        <v>21</v>
      </c>
      <c r="D20" s="118">
        <v>100</v>
      </c>
      <c r="E20" s="107"/>
      <c r="F20" s="132">
        <v>0.5</v>
      </c>
      <c r="G20" s="132">
        <v>0.17</v>
      </c>
      <c r="H20" s="132">
        <v>1.68</v>
      </c>
      <c r="I20" s="108">
        <v>26.67</v>
      </c>
    </row>
    <row r="21" spans="1:258" ht="30.6" customHeight="1">
      <c r="A21" s="143"/>
      <c r="B21" s="38" t="s">
        <v>22</v>
      </c>
      <c r="C21" s="43" t="s">
        <v>200</v>
      </c>
      <c r="D21" s="118">
        <v>255</v>
      </c>
      <c r="E21" s="40"/>
      <c r="F21" s="41">
        <v>1.06</v>
      </c>
      <c r="G21" s="41">
        <v>5.1100000000000003</v>
      </c>
      <c r="H21" s="41">
        <v>8.49</v>
      </c>
      <c r="I21" s="41">
        <v>84.26</v>
      </c>
    </row>
    <row r="22" spans="1:258">
      <c r="A22" s="143"/>
      <c r="B22" s="29"/>
      <c r="C22" s="43" t="s">
        <v>201</v>
      </c>
      <c r="D22" s="38">
        <v>100</v>
      </c>
      <c r="E22" s="41"/>
      <c r="F22" s="41">
        <v>12.65</v>
      </c>
      <c r="G22" s="41">
        <v>13.1</v>
      </c>
      <c r="H22" s="41">
        <v>3.79</v>
      </c>
      <c r="I22" s="41">
        <v>161.9</v>
      </c>
    </row>
    <row r="23" spans="1:258" s="57" customFormat="1" ht="22.9" customHeight="1">
      <c r="A23" s="144"/>
      <c r="B23" s="38" t="s">
        <v>23</v>
      </c>
      <c r="C23" s="39" t="s">
        <v>24</v>
      </c>
      <c r="D23" s="118">
        <v>180</v>
      </c>
      <c r="E23" s="40"/>
      <c r="F23" s="42">
        <v>7.55</v>
      </c>
      <c r="G23" s="41">
        <v>5.36</v>
      </c>
      <c r="H23" s="42">
        <v>51.56</v>
      </c>
      <c r="I23" s="42">
        <v>284.70999999999998</v>
      </c>
      <c r="J23" s="5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</row>
    <row r="24" spans="1:258">
      <c r="A24" s="143"/>
      <c r="B24" s="41" t="s">
        <v>25</v>
      </c>
      <c r="C24" s="39" t="s">
        <v>26</v>
      </c>
      <c r="D24" s="38">
        <v>200</v>
      </c>
      <c r="E24" s="40"/>
      <c r="F24" s="41">
        <v>0.16</v>
      </c>
      <c r="G24" s="41">
        <v>0.16</v>
      </c>
      <c r="H24" s="42">
        <v>14.9</v>
      </c>
      <c r="I24" s="41">
        <v>62.69</v>
      </c>
    </row>
    <row r="25" spans="1:258">
      <c r="A25" s="143"/>
      <c r="B25" s="41"/>
      <c r="C25" s="39" t="s">
        <v>17</v>
      </c>
      <c r="D25" s="38">
        <v>40</v>
      </c>
      <c r="E25" s="40"/>
      <c r="F25" s="41">
        <v>3.16</v>
      </c>
      <c r="G25" s="42">
        <v>0.4</v>
      </c>
      <c r="H25" s="41">
        <v>19.32</v>
      </c>
      <c r="I25" s="38">
        <v>94</v>
      </c>
    </row>
    <row r="26" spans="1:258">
      <c r="A26" s="143"/>
      <c r="B26" s="41"/>
      <c r="C26" s="39" t="s">
        <v>27</v>
      </c>
      <c r="D26" s="38">
        <v>50</v>
      </c>
      <c r="E26" s="40"/>
      <c r="F26" s="42">
        <v>3.3</v>
      </c>
      <c r="G26" s="42">
        <v>0.6</v>
      </c>
      <c r="H26" s="41">
        <v>19.829999999999998</v>
      </c>
      <c r="I26" s="38">
        <v>99</v>
      </c>
    </row>
    <row r="27" spans="1:258">
      <c r="A27" s="143"/>
      <c r="B27" s="1" t="s">
        <v>28</v>
      </c>
      <c r="C27" s="1"/>
      <c r="D27" s="45">
        <f>SUM(D20:D26)</f>
        <v>925</v>
      </c>
      <c r="E27" s="46"/>
      <c r="F27" s="47">
        <f>SUM(F20:F26)</f>
        <v>28.380000000000003</v>
      </c>
      <c r="G27" s="47">
        <f>SUM(G20:G26)</f>
        <v>24.9</v>
      </c>
      <c r="H27" s="47">
        <f>SUM(H20:H26)</f>
        <v>119.57000000000001</v>
      </c>
      <c r="I27" s="47">
        <f>SUM(I20:I26)</f>
        <v>813.23</v>
      </c>
    </row>
    <row r="28" spans="1:258">
      <c r="A28" s="143"/>
      <c r="B28" s="2" t="s">
        <v>29</v>
      </c>
      <c r="C28" s="2"/>
      <c r="D28" s="2"/>
      <c r="E28" s="2"/>
      <c r="F28" s="2"/>
      <c r="G28" s="2"/>
      <c r="H28" s="2"/>
      <c r="I28" s="2"/>
    </row>
    <row r="29" spans="1:258">
      <c r="A29" s="143"/>
      <c r="B29" s="31"/>
      <c r="C29" s="48" t="s">
        <v>30</v>
      </c>
      <c r="D29" s="31">
        <v>42</v>
      </c>
      <c r="E29" s="31"/>
      <c r="F29" s="74">
        <v>1.68</v>
      </c>
      <c r="G29" s="74">
        <v>6.16</v>
      </c>
      <c r="H29" s="74">
        <v>15.68</v>
      </c>
      <c r="I29" s="49">
        <f>(F29+H29)*4+G29*9</f>
        <v>124.88</v>
      </c>
    </row>
    <row r="30" spans="1:258">
      <c r="A30" s="143"/>
      <c r="B30" s="31">
        <v>382</v>
      </c>
      <c r="C30" s="27" t="s">
        <v>31</v>
      </c>
      <c r="D30" s="26">
        <v>180</v>
      </c>
      <c r="E30" s="33"/>
      <c r="F30" s="32">
        <v>3.5</v>
      </c>
      <c r="G30" s="32">
        <v>2.9</v>
      </c>
      <c r="H30" s="32">
        <v>22.58</v>
      </c>
      <c r="I30" s="32">
        <v>129.87</v>
      </c>
    </row>
    <row r="31" spans="1:258">
      <c r="A31" s="143"/>
      <c r="B31" s="31">
        <v>338</v>
      </c>
      <c r="C31" s="48" t="s">
        <v>32</v>
      </c>
      <c r="D31" s="31">
        <v>100</v>
      </c>
      <c r="E31" s="31"/>
      <c r="F31" s="49">
        <v>0.4</v>
      </c>
      <c r="G31" s="49">
        <v>0.3</v>
      </c>
      <c r="H31" s="49">
        <v>10.3</v>
      </c>
      <c r="I31" s="31">
        <v>47</v>
      </c>
    </row>
    <row r="32" spans="1:258">
      <c r="A32" s="143"/>
      <c r="B32" s="25" t="s">
        <v>33</v>
      </c>
      <c r="C32" s="95"/>
      <c r="D32" s="36">
        <f>SUM(D29:D31)</f>
        <v>322</v>
      </c>
      <c r="E32" s="36"/>
      <c r="F32" s="37">
        <f>SUM(F29:F31)</f>
        <v>5.58</v>
      </c>
      <c r="G32" s="37">
        <f>SUM(G29:G31)</f>
        <v>9.3600000000000012</v>
      </c>
      <c r="H32" s="37">
        <f>SUM(H29:H31)</f>
        <v>48.56</v>
      </c>
      <c r="I32" s="37">
        <f>SUM(I29:I31)</f>
        <v>301.75</v>
      </c>
    </row>
    <row r="33" spans="1:10">
      <c r="A33" s="143"/>
      <c r="B33" s="50" t="s">
        <v>34</v>
      </c>
      <c r="C33" s="95"/>
      <c r="D33" s="95"/>
      <c r="E33" s="95"/>
      <c r="F33" s="95"/>
      <c r="G33" s="95"/>
      <c r="H33" s="95"/>
      <c r="I33" s="95"/>
    </row>
    <row r="34" spans="1:10">
      <c r="A34" s="143"/>
      <c r="B34" s="38" t="s">
        <v>35</v>
      </c>
      <c r="C34" s="39" t="s">
        <v>36</v>
      </c>
      <c r="D34" s="52">
        <v>100</v>
      </c>
      <c r="E34" s="52"/>
      <c r="F34" s="54">
        <v>1.25</v>
      </c>
      <c r="G34" s="54">
        <v>8.43</v>
      </c>
      <c r="H34" s="54">
        <v>3.72</v>
      </c>
      <c r="I34" s="29">
        <f>(F34+H34)*4+G34*9</f>
        <v>95.75</v>
      </c>
      <c r="J34"/>
    </row>
    <row r="35" spans="1:10" ht="31.5">
      <c r="A35" s="143"/>
      <c r="B35" s="52">
        <v>294.01</v>
      </c>
      <c r="C35" s="53" t="s">
        <v>202</v>
      </c>
      <c r="D35" s="145">
        <v>120</v>
      </c>
      <c r="E35" s="145"/>
      <c r="F35" s="61">
        <v>13.51</v>
      </c>
      <c r="G35" s="61">
        <v>5.33</v>
      </c>
      <c r="H35" s="62">
        <v>16.11</v>
      </c>
      <c r="I35" s="61">
        <v>148.87</v>
      </c>
    </row>
    <row r="36" spans="1:10" ht="18.399999999999999" customHeight="1">
      <c r="A36" s="143"/>
      <c r="B36" s="38">
        <v>128</v>
      </c>
      <c r="C36" s="39" t="s">
        <v>203</v>
      </c>
      <c r="D36" s="146">
        <v>180</v>
      </c>
      <c r="E36" s="146"/>
      <c r="F36" s="74">
        <v>7.92</v>
      </c>
      <c r="G36" s="74">
        <v>6.4</v>
      </c>
      <c r="H36" s="74">
        <v>38.83</v>
      </c>
      <c r="I36" s="74">
        <v>244.71</v>
      </c>
    </row>
    <row r="37" spans="1:10">
      <c r="A37" s="143"/>
      <c r="B37" s="58">
        <v>376</v>
      </c>
      <c r="C37" s="59" t="s">
        <v>37</v>
      </c>
      <c r="D37" s="31">
        <v>200</v>
      </c>
      <c r="E37" s="31"/>
      <c r="F37" s="75"/>
      <c r="G37" s="75"/>
      <c r="H37" s="74">
        <v>11.09</v>
      </c>
      <c r="I37" s="74">
        <v>44.34</v>
      </c>
    </row>
    <row r="38" spans="1:10">
      <c r="A38" s="143"/>
      <c r="B38" s="58"/>
      <c r="C38" s="59" t="s">
        <v>17</v>
      </c>
      <c r="D38" s="58">
        <v>60</v>
      </c>
      <c r="E38" s="58"/>
      <c r="F38" s="61">
        <v>2.37</v>
      </c>
      <c r="G38" s="62">
        <v>0.3</v>
      </c>
      <c r="H38" s="61">
        <v>14.49</v>
      </c>
      <c r="I38" s="62">
        <v>70.5</v>
      </c>
    </row>
    <row r="39" spans="1:10">
      <c r="A39" s="143"/>
      <c r="B39" s="50" t="s">
        <v>38</v>
      </c>
      <c r="C39" s="95"/>
      <c r="D39" s="63">
        <f>D34+D35+D36+D37+D38</f>
        <v>660</v>
      </c>
      <c r="E39" s="63"/>
      <c r="F39" s="64">
        <f>F34+F35+F36+F37+F38</f>
        <v>25.05</v>
      </c>
      <c r="G39" s="82">
        <f>SUM(G34:G38)</f>
        <v>20.46</v>
      </c>
      <c r="H39" s="82">
        <f>SUM(H34:H38)</f>
        <v>84.24</v>
      </c>
      <c r="I39" s="82">
        <f>SUM(I34:I38)</f>
        <v>604.17000000000007</v>
      </c>
    </row>
    <row r="40" spans="1:10">
      <c r="A40" s="143"/>
      <c r="B40" s="50" t="s">
        <v>39</v>
      </c>
      <c r="C40" s="95"/>
      <c r="D40" s="95"/>
      <c r="E40" s="95"/>
      <c r="F40" s="95"/>
      <c r="G40" s="95"/>
      <c r="H40" s="95"/>
      <c r="I40" s="95"/>
    </row>
    <row r="41" spans="1:10">
      <c r="A41" s="143"/>
      <c r="B41" s="65">
        <v>376.02</v>
      </c>
      <c r="C41" s="66" t="s">
        <v>40</v>
      </c>
      <c r="D41" s="65">
        <v>200</v>
      </c>
      <c r="E41" s="65"/>
      <c r="F41" s="67">
        <v>5.6</v>
      </c>
      <c r="G41" s="65">
        <v>4.8</v>
      </c>
      <c r="H41" s="67">
        <v>30</v>
      </c>
      <c r="I41" s="65">
        <v>186</v>
      </c>
      <c r="J41" s="142"/>
    </row>
    <row r="42" spans="1:10">
      <c r="A42" s="143"/>
      <c r="B42" s="65"/>
      <c r="C42" s="68" t="s">
        <v>41</v>
      </c>
      <c r="D42" s="69">
        <v>22</v>
      </c>
      <c r="E42" s="69"/>
      <c r="F42" s="70">
        <v>0.45</v>
      </c>
      <c r="G42" s="70">
        <v>2.86</v>
      </c>
      <c r="H42" s="70">
        <v>10.43</v>
      </c>
      <c r="I42" s="71">
        <v>69.33</v>
      </c>
    </row>
    <row r="43" spans="1:10">
      <c r="A43" s="143"/>
      <c r="B43" s="50" t="s">
        <v>42</v>
      </c>
      <c r="C43" s="95"/>
      <c r="D43" s="63">
        <f>SUM(D41:D42)</f>
        <v>222</v>
      </c>
      <c r="E43" s="63"/>
      <c r="F43" s="64">
        <f>SUM(F41:F42)</f>
        <v>6.05</v>
      </c>
      <c r="G43" s="64">
        <f>SUM(G41:G42)</f>
        <v>7.66</v>
      </c>
      <c r="H43" s="64">
        <f>SUM(H41:H42)</f>
        <v>40.43</v>
      </c>
      <c r="I43" s="64">
        <f>SUM(I41:I42)</f>
        <v>255.32999999999998</v>
      </c>
    </row>
    <row r="44" spans="1:10" ht="16.5" customHeight="1">
      <c r="A44" s="143"/>
      <c r="B44" s="25" t="s">
        <v>43</v>
      </c>
      <c r="C44" s="95"/>
      <c r="D44" s="72">
        <f>D43+D39+D32+D27+D18</f>
        <v>2704</v>
      </c>
      <c r="E44" s="72"/>
      <c r="F44" s="93">
        <f>F43+F39+F32+F27+F18</f>
        <v>95.02000000000001</v>
      </c>
      <c r="G44" s="93">
        <f>G43+G39+G32+G26+G18</f>
        <v>55.92</v>
      </c>
      <c r="H44" s="93">
        <f>H43+H39+H32+H26+H18</f>
        <v>285.59000000000003</v>
      </c>
      <c r="I44" s="93">
        <f>I18+I27+I32+I39+I43</f>
        <v>2616.9</v>
      </c>
    </row>
    <row r="45" spans="1:10" ht="16.5" customHeight="1">
      <c r="A45" s="143"/>
      <c r="B45" s="19"/>
      <c r="C45" s="20"/>
      <c r="D45" s="20"/>
      <c r="E45" s="20"/>
      <c r="F45" s="20"/>
      <c r="G45" s="20"/>
      <c r="H45" s="20"/>
      <c r="I45" s="20"/>
    </row>
    <row r="46" spans="1:10" ht="16.5" customHeight="1">
      <c r="A46" s="143"/>
      <c r="B46" s="143"/>
      <c r="C46" s="13"/>
      <c r="D46" s="13"/>
      <c r="E46" s="13"/>
      <c r="F46" s="13"/>
      <c r="G46" s="13"/>
      <c r="H46" s="13"/>
      <c r="I46" s="13"/>
    </row>
    <row r="47" spans="1:10" ht="16.5" customHeight="1">
      <c r="A47" s="143"/>
      <c r="B47" s="21" t="s">
        <v>3</v>
      </c>
      <c r="C47" s="147">
        <v>2</v>
      </c>
      <c r="D47" s="13"/>
      <c r="E47" s="13"/>
      <c r="F47" s="13"/>
      <c r="G47" s="226"/>
      <c r="H47" s="226"/>
      <c r="I47" s="226"/>
    </row>
    <row r="48" spans="1:10" ht="33.4" customHeight="1">
      <c r="A48" s="143"/>
      <c r="B48" s="22" t="s">
        <v>4</v>
      </c>
      <c r="C48" s="23" t="s">
        <v>5</v>
      </c>
      <c r="D48" s="23" t="s">
        <v>6</v>
      </c>
      <c r="E48" s="23"/>
      <c r="F48" s="3" t="s">
        <v>7</v>
      </c>
      <c r="G48" s="3"/>
      <c r="H48" s="3"/>
      <c r="I48" s="3" t="s">
        <v>8</v>
      </c>
    </row>
    <row r="49" spans="1:258" ht="20.65" customHeight="1">
      <c r="A49" s="143"/>
      <c r="B49" s="148"/>
      <c r="C49" s="95"/>
      <c r="D49" s="95"/>
      <c r="E49" s="95"/>
      <c r="F49" s="23" t="s">
        <v>9</v>
      </c>
      <c r="G49" s="23" t="s">
        <v>10</v>
      </c>
      <c r="H49" s="23" t="s">
        <v>11</v>
      </c>
      <c r="I49" s="3"/>
    </row>
    <row r="50" spans="1:258" ht="16.5" customHeight="1">
      <c r="A50" s="143"/>
      <c r="B50" s="24">
        <v>1</v>
      </c>
      <c r="C50" s="24">
        <v>2</v>
      </c>
      <c r="D50" s="24">
        <v>3</v>
      </c>
      <c r="E50" s="24"/>
      <c r="F50" s="24">
        <v>4</v>
      </c>
      <c r="G50" s="24">
        <v>5</v>
      </c>
      <c r="H50" s="24">
        <v>6</v>
      </c>
      <c r="I50" s="24">
        <v>7</v>
      </c>
    </row>
    <row r="51" spans="1:258" ht="16.5" customHeight="1">
      <c r="A51" s="143"/>
      <c r="B51" s="25" t="s">
        <v>12</v>
      </c>
      <c r="C51" s="95"/>
      <c r="D51" s="95"/>
      <c r="E51" s="95"/>
      <c r="F51" s="95"/>
      <c r="G51" s="95"/>
      <c r="H51" s="95"/>
      <c r="I51" s="95"/>
    </row>
    <row r="52" spans="1:258" ht="16.5" customHeight="1">
      <c r="A52" s="143"/>
      <c r="B52" s="31">
        <v>14</v>
      </c>
      <c r="C52" s="48" t="s">
        <v>44</v>
      </c>
      <c r="D52" s="31">
        <v>15</v>
      </c>
      <c r="E52" s="113"/>
      <c r="F52" s="49">
        <v>3.9</v>
      </c>
      <c r="G52" s="74">
        <v>3.92</v>
      </c>
      <c r="H52" s="75"/>
      <c r="I52" s="32">
        <v>11.09</v>
      </c>
      <c r="J52" s="55"/>
      <c r="K52" s="56"/>
      <c r="L52" s="56"/>
      <c r="M52" s="56"/>
      <c r="N52" s="56"/>
      <c r="O52" s="56"/>
      <c r="P52" s="56"/>
      <c r="Q52" s="56"/>
      <c r="R52" s="56"/>
      <c r="S52" s="56"/>
    </row>
    <row r="53" spans="1:258" s="56" customFormat="1" ht="31.5">
      <c r="A53" s="143"/>
      <c r="B53" s="31">
        <v>223.01</v>
      </c>
      <c r="C53" s="76" t="s">
        <v>45</v>
      </c>
      <c r="D53" s="77">
        <v>250</v>
      </c>
      <c r="E53" s="113"/>
      <c r="F53" s="71">
        <v>9.8000000000000007</v>
      </c>
      <c r="G53" s="71">
        <v>14.16</v>
      </c>
      <c r="H53" s="71">
        <v>66.66</v>
      </c>
      <c r="I53" s="32">
        <f>H53*4+G53*9+F53*4</f>
        <v>433.28</v>
      </c>
      <c r="J53" s="18"/>
      <c r="K53" s="12"/>
      <c r="L53" s="12"/>
      <c r="M53" s="12"/>
      <c r="N53" s="12"/>
      <c r="O53" s="12"/>
      <c r="P53" s="12"/>
      <c r="Q53" s="12"/>
      <c r="R53" s="12"/>
      <c r="S53" s="12"/>
    </row>
    <row r="54" spans="1:258">
      <c r="A54" s="143"/>
      <c r="B54" s="31">
        <v>377</v>
      </c>
      <c r="C54" s="27" t="s">
        <v>31</v>
      </c>
      <c r="D54" s="26">
        <v>180</v>
      </c>
      <c r="E54" s="33"/>
      <c r="F54" s="32">
        <v>3.5</v>
      </c>
      <c r="G54" s="32">
        <v>2.9</v>
      </c>
      <c r="H54" s="32">
        <v>22.58</v>
      </c>
      <c r="I54" s="32">
        <v>129.87</v>
      </c>
    </row>
    <row r="55" spans="1:258" s="142" customFormat="1">
      <c r="A55" s="143"/>
      <c r="B55" s="31"/>
      <c r="C55" s="48" t="s">
        <v>17</v>
      </c>
      <c r="D55" s="31">
        <v>50</v>
      </c>
      <c r="E55" s="31"/>
      <c r="F55" s="74">
        <v>4.74</v>
      </c>
      <c r="G55" s="49">
        <v>0.6</v>
      </c>
      <c r="H55" s="74">
        <v>28.98</v>
      </c>
      <c r="I55" s="31">
        <v>141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</row>
    <row r="56" spans="1:258" s="142" customFormat="1" ht="21" customHeight="1">
      <c r="A56" s="143"/>
      <c r="B56" s="31">
        <v>338</v>
      </c>
      <c r="C56" s="27" t="s">
        <v>46</v>
      </c>
      <c r="D56" s="26">
        <v>100</v>
      </c>
      <c r="E56" s="33"/>
      <c r="F56" s="35">
        <v>0.4</v>
      </c>
      <c r="G56" s="35">
        <v>0.3</v>
      </c>
      <c r="H56" s="35">
        <v>10.9</v>
      </c>
      <c r="I56" s="26">
        <v>42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</row>
    <row r="57" spans="1:258" s="142" customFormat="1">
      <c r="A57" s="143"/>
      <c r="B57" s="25" t="s">
        <v>19</v>
      </c>
      <c r="C57" s="95"/>
      <c r="D57" s="36">
        <f>SUM(D52:D56)</f>
        <v>595</v>
      </c>
      <c r="E57" s="36"/>
      <c r="F57" s="84">
        <f>SUM(F52:F56)</f>
        <v>22.340000000000003</v>
      </c>
      <c r="G57" s="84">
        <f>SUM(G52:G56)</f>
        <v>21.88</v>
      </c>
      <c r="H57" s="84">
        <f>SUM(H52:H56)</f>
        <v>129.12</v>
      </c>
      <c r="I57" s="84">
        <f>SUM(I52:I56)</f>
        <v>757.24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</row>
    <row r="58" spans="1:258" s="142" customFormat="1">
      <c r="A58" s="143"/>
      <c r="B58" s="25" t="s">
        <v>20</v>
      </c>
      <c r="C58" s="95"/>
      <c r="D58" s="95"/>
      <c r="E58" s="95"/>
      <c r="F58" s="95"/>
      <c r="G58" s="95"/>
      <c r="H58" s="95"/>
      <c r="I58" s="95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</row>
    <row r="59" spans="1:258" s="142" customFormat="1">
      <c r="A59" s="143"/>
      <c r="B59" s="38" t="s">
        <v>47</v>
      </c>
      <c r="C59" s="43" t="s">
        <v>48</v>
      </c>
      <c r="D59" s="118">
        <v>100</v>
      </c>
      <c r="E59" s="40"/>
      <c r="F59" s="41">
        <v>1.68</v>
      </c>
      <c r="G59" s="41">
        <v>6.83</v>
      </c>
      <c r="H59" s="41">
        <v>4.96</v>
      </c>
      <c r="I59" s="41">
        <v>88.58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</row>
    <row r="60" spans="1:258" s="142" customFormat="1" ht="26.25" customHeight="1">
      <c r="A60" s="143"/>
      <c r="B60" s="38" t="s">
        <v>116</v>
      </c>
      <c r="C60" s="39" t="s">
        <v>156</v>
      </c>
      <c r="D60" s="118">
        <v>255</v>
      </c>
      <c r="E60" s="40"/>
      <c r="F60" s="41">
        <v>2.14</v>
      </c>
      <c r="G60" s="41">
        <v>2.84</v>
      </c>
      <c r="H60" s="41">
        <v>17.829999999999998</v>
      </c>
      <c r="I60" s="41">
        <v>149.56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</row>
    <row r="61" spans="1:258" s="142" customFormat="1">
      <c r="A61" s="143"/>
      <c r="B61" s="41"/>
      <c r="C61" s="78" t="s">
        <v>50</v>
      </c>
      <c r="D61" s="28">
        <v>240</v>
      </c>
      <c r="E61" s="29"/>
      <c r="F61" s="30">
        <v>14.6</v>
      </c>
      <c r="G61" s="30">
        <v>14.7</v>
      </c>
      <c r="H61" s="79">
        <v>26.45</v>
      </c>
      <c r="I61" s="32">
        <f>H61*4+G61*9+F61*4</f>
        <v>296.49999999999994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</row>
    <row r="62" spans="1:258" s="142" customFormat="1">
      <c r="A62" s="143"/>
      <c r="B62" s="38" t="s">
        <v>51</v>
      </c>
      <c r="C62" s="39" t="s">
        <v>52</v>
      </c>
      <c r="D62" s="52">
        <v>200</v>
      </c>
      <c r="E62" s="40"/>
      <c r="F62" s="54">
        <v>0.59</v>
      </c>
      <c r="G62" s="54">
        <v>0.05</v>
      </c>
      <c r="H62" s="54">
        <v>18.579999999999998</v>
      </c>
      <c r="I62" s="54">
        <v>77.94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</row>
    <row r="63" spans="1:258">
      <c r="A63" s="143"/>
      <c r="B63" s="41"/>
      <c r="C63" s="39" t="s">
        <v>17</v>
      </c>
      <c r="D63" s="38">
        <v>40</v>
      </c>
      <c r="E63" s="40"/>
      <c r="F63" s="41">
        <v>3.16</v>
      </c>
      <c r="G63" s="42">
        <v>0.4</v>
      </c>
      <c r="H63" s="41">
        <v>19.32</v>
      </c>
      <c r="I63" s="38">
        <v>94</v>
      </c>
    </row>
    <row r="64" spans="1:258">
      <c r="A64" s="143"/>
      <c r="B64" s="41"/>
      <c r="C64" s="39" t="s">
        <v>27</v>
      </c>
      <c r="D64" s="38">
        <v>50</v>
      </c>
      <c r="E64" s="40"/>
      <c r="F64" s="42">
        <v>3.3</v>
      </c>
      <c r="G64" s="42">
        <v>0.6</v>
      </c>
      <c r="H64" s="41">
        <v>19.829999999999998</v>
      </c>
      <c r="I64" s="38">
        <v>99</v>
      </c>
    </row>
    <row r="65" spans="1:258">
      <c r="A65" s="143"/>
      <c r="B65" s="125" t="s">
        <v>28</v>
      </c>
      <c r="C65" s="95"/>
      <c r="D65" s="45">
        <f>SUM(D59:D64)</f>
        <v>885</v>
      </c>
      <c r="E65" s="45"/>
      <c r="F65" s="47">
        <f>SUM(F59:F64)</f>
        <v>25.470000000000002</v>
      </c>
      <c r="G65" s="47">
        <f>SUM(G59:G64)</f>
        <v>25.419999999999998</v>
      </c>
      <c r="H65" s="47">
        <f>SUM(H59:H64)</f>
        <v>106.96999999999998</v>
      </c>
      <c r="I65" s="47">
        <f>SUM(I59:I64)</f>
        <v>805.57999999999993</v>
      </c>
    </row>
    <row r="66" spans="1:258">
      <c r="A66" s="143"/>
      <c r="B66" s="25" t="s">
        <v>29</v>
      </c>
      <c r="C66" s="95"/>
      <c r="D66" s="95"/>
      <c r="E66" s="95"/>
      <c r="F66" s="95"/>
      <c r="G66" s="95"/>
      <c r="H66" s="95"/>
      <c r="I66" s="95"/>
    </row>
    <row r="67" spans="1:258">
      <c r="A67" s="143"/>
      <c r="B67" s="31">
        <v>446</v>
      </c>
      <c r="C67" s="48" t="s">
        <v>53</v>
      </c>
      <c r="D67" s="31">
        <v>80</v>
      </c>
      <c r="E67" s="31"/>
      <c r="F67" s="74">
        <v>5.5</v>
      </c>
      <c r="G67" s="74">
        <v>17.5</v>
      </c>
      <c r="H67" s="49">
        <v>32.119999999999997</v>
      </c>
      <c r="I67" s="74">
        <v>319.85000000000002</v>
      </c>
    </row>
    <row r="68" spans="1:258">
      <c r="A68" s="143"/>
      <c r="B68" s="31">
        <v>378</v>
      </c>
      <c r="C68" s="48" t="s">
        <v>54</v>
      </c>
      <c r="D68" s="31">
        <v>200</v>
      </c>
      <c r="E68" s="31"/>
      <c r="F68" s="74">
        <v>1.61</v>
      </c>
      <c r="G68" s="74">
        <v>1.39</v>
      </c>
      <c r="H68" s="74">
        <v>13.76</v>
      </c>
      <c r="I68" s="74">
        <v>74.34</v>
      </c>
    </row>
    <row r="69" spans="1:258">
      <c r="A69" s="143"/>
      <c r="B69" s="31">
        <v>338</v>
      </c>
      <c r="C69" s="48" t="s">
        <v>55</v>
      </c>
      <c r="D69" s="31">
        <v>100</v>
      </c>
      <c r="E69" s="31"/>
      <c r="F69" s="49">
        <v>0.4</v>
      </c>
      <c r="G69" s="49">
        <v>0.4</v>
      </c>
      <c r="H69" s="49">
        <v>9.8000000000000007</v>
      </c>
      <c r="I69" s="31">
        <v>47</v>
      </c>
    </row>
    <row r="70" spans="1:258">
      <c r="A70" s="143"/>
      <c r="B70" s="25" t="s">
        <v>33</v>
      </c>
      <c r="C70" s="95"/>
      <c r="D70" s="36">
        <f>SUM(D67:D69)</f>
        <v>380</v>
      </c>
      <c r="E70" s="36"/>
      <c r="F70" s="37">
        <f>SUM(F67:F69)</f>
        <v>7.5100000000000007</v>
      </c>
      <c r="G70" s="37">
        <f>SUM(G67:G69)</f>
        <v>19.29</v>
      </c>
      <c r="H70" s="37">
        <f>SUM(H67:H69)</f>
        <v>55.679999999999993</v>
      </c>
      <c r="I70" s="37">
        <f>SUM(I67:I69)</f>
        <v>441.19000000000005</v>
      </c>
    </row>
    <row r="71" spans="1:258">
      <c r="A71" s="143"/>
      <c r="B71" s="50" t="s">
        <v>34</v>
      </c>
      <c r="C71" s="95"/>
      <c r="D71" s="95"/>
      <c r="E71" s="95"/>
      <c r="F71" s="95"/>
      <c r="G71" s="95"/>
      <c r="H71" s="95"/>
      <c r="I71" s="95"/>
      <c r="J71" s="149"/>
    </row>
    <row r="72" spans="1:258">
      <c r="A72" s="143"/>
      <c r="B72" s="38">
        <v>55</v>
      </c>
      <c r="C72" s="43" t="s">
        <v>56</v>
      </c>
      <c r="D72" s="145">
        <v>100</v>
      </c>
      <c r="E72" s="145"/>
      <c r="F72" s="61">
        <v>1.25</v>
      </c>
      <c r="G72" s="61">
        <v>8.43</v>
      </c>
      <c r="H72" s="61">
        <v>6.2</v>
      </c>
      <c r="I72" s="61">
        <v>106.41</v>
      </c>
      <c r="J72" s="149"/>
      <c r="K72" s="13"/>
      <c r="L72" s="13"/>
      <c r="M72" s="13"/>
      <c r="N72" s="13"/>
      <c r="O72" s="13"/>
      <c r="P72" s="13"/>
      <c r="Q72" s="13"/>
    </row>
    <row r="73" spans="1:258" ht="20.100000000000001" customHeight="1">
      <c r="A73" s="143"/>
      <c r="B73" s="28">
        <v>279</v>
      </c>
      <c r="C73" s="27" t="s">
        <v>204</v>
      </c>
      <c r="D73" s="106">
        <v>100</v>
      </c>
      <c r="E73" s="106"/>
      <c r="F73" s="29">
        <v>11.59</v>
      </c>
      <c r="G73" s="29">
        <v>12.56</v>
      </c>
      <c r="H73" s="29">
        <v>13.95</v>
      </c>
      <c r="I73" s="29">
        <f>H73*4+G73*9+F73*4</f>
        <v>215.2</v>
      </c>
      <c r="R73" s="13"/>
      <c r="S73" s="13"/>
    </row>
    <row r="74" spans="1:258" s="144" customFormat="1" ht="20.100000000000001" customHeight="1">
      <c r="B74" s="38">
        <v>171</v>
      </c>
      <c r="C74" s="86" t="s">
        <v>57</v>
      </c>
      <c r="D74" s="87">
        <v>180</v>
      </c>
      <c r="E74" s="87"/>
      <c r="F74" s="88">
        <v>3.68</v>
      </c>
      <c r="G74" s="88">
        <v>6.45</v>
      </c>
      <c r="H74" s="88">
        <v>21.53</v>
      </c>
      <c r="I74" s="88">
        <v>160.78</v>
      </c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  <c r="IX74" s="51"/>
    </row>
    <row r="75" spans="1:258">
      <c r="A75" s="143"/>
      <c r="B75" s="26">
        <v>376</v>
      </c>
      <c r="C75" s="27" t="s">
        <v>15</v>
      </c>
      <c r="D75" s="31">
        <v>200</v>
      </c>
      <c r="E75" s="31"/>
      <c r="F75" s="74"/>
      <c r="G75" s="74"/>
      <c r="H75" s="32">
        <v>11.09</v>
      </c>
      <c r="I75" s="32">
        <f>H75*4+G75*9+F75*4</f>
        <v>44.36</v>
      </c>
    </row>
    <row r="76" spans="1:258">
      <c r="A76" s="143"/>
      <c r="B76" s="58"/>
      <c r="C76" s="59" t="s">
        <v>17</v>
      </c>
      <c r="D76" s="58">
        <v>60</v>
      </c>
      <c r="E76" s="58"/>
      <c r="F76" s="61">
        <v>2.37</v>
      </c>
      <c r="G76" s="62">
        <v>0.3</v>
      </c>
      <c r="H76" s="61">
        <v>14.49</v>
      </c>
      <c r="I76" s="62">
        <v>70.5</v>
      </c>
    </row>
    <row r="77" spans="1:258">
      <c r="A77" s="143"/>
      <c r="B77" s="50" t="s">
        <v>38</v>
      </c>
      <c r="C77" s="95"/>
      <c r="D77" s="63">
        <f>SUM(D72:D76)</f>
        <v>640</v>
      </c>
      <c r="E77" s="63"/>
      <c r="F77" s="82">
        <f>SUM(F72:F76)</f>
        <v>18.89</v>
      </c>
      <c r="G77" s="82">
        <f>SUM(G72:G76)</f>
        <v>27.740000000000002</v>
      </c>
      <c r="H77" s="82">
        <f>SUM(H72:H76)</f>
        <v>67.259999999999991</v>
      </c>
      <c r="I77" s="82">
        <f>SUM(I72:I76)</f>
        <v>597.25</v>
      </c>
    </row>
    <row r="78" spans="1:258">
      <c r="A78" s="143"/>
      <c r="B78" s="50" t="s">
        <v>39</v>
      </c>
      <c r="C78" s="95"/>
      <c r="D78" s="95"/>
      <c r="E78" s="95"/>
      <c r="F78" s="95"/>
      <c r="G78" s="95"/>
      <c r="H78" s="95"/>
      <c r="I78" s="95"/>
      <c r="J78" s="142"/>
    </row>
    <row r="79" spans="1:258">
      <c r="A79" s="143"/>
      <c r="B79" s="58">
        <v>376.03</v>
      </c>
      <c r="C79" s="59" t="s">
        <v>58</v>
      </c>
      <c r="D79" s="58">
        <v>200</v>
      </c>
      <c r="E79" s="58"/>
      <c r="F79" s="62">
        <v>5.8</v>
      </c>
      <c r="G79" s="58">
        <v>5</v>
      </c>
      <c r="H79" s="58">
        <v>8</v>
      </c>
      <c r="I79" s="58">
        <v>106</v>
      </c>
    </row>
    <row r="80" spans="1:258">
      <c r="A80" s="143"/>
      <c r="B80" s="58"/>
      <c r="C80" s="68" t="s">
        <v>59</v>
      </c>
      <c r="D80" s="69">
        <v>21</v>
      </c>
      <c r="E80" s="69"/>
      <c r="F80" s="81">
        <v>0.73</v>
      </c>
      <c r="G80" s="81">
        <v>7.35</v>
      </c>
      <c r="H80" s="81">
        <v>11.34</v>
      </c>
      <c r="I80" s="71">
        <v>115.5</v>
      </c>
    </row>
    <row r="81" spans="1:17">
      <c r="A81" s="143"/>
      <c r="B81" s="227" t="s">
        <v>42</v>
      </c>
      <c r="C81" s="227"/>
      <c r="D81" s="63">
        <f>SUM(D79:D80)</f>
        <v>221</v>
      </c>
      <c r="E81" s="63"/>
      <c r="F81" s="63">
        <f>SUM(F79:F80)</f>
        <v>6.5299999999999994</v>
      </c>
      <c r="G81" s="63">
        <f>SUM(G79:G80)</f>
        <v>12.35</v>
      </c>
      <c r="H81" s="63">
        <f>SUM(H79:H80)</f>
        <v>19.34</v>
      </c>
      <c r="I81" s="63">
        <f>SUM(I79:I80)</f>
        <v>221.5</v>
      </c>
    </row>
    <row r="82" spans="1:17">
      <c r="A82" s="143"/>
      <c r="B82" s="228" t="s">
        <v>43</v>
      </c>
      <c r="C82" s="228"/>
      <c r="D82" s="72">
        <f>D81+D77+D70+D65+D57</f>
        <v>2721</v>
      </c>
      <c r="E82" s="72"/>
      <c r="F82" s="93">
        <f>F81+F77+F70+F65+F57</f>
        <v>80.740000000000009</v>
      </c>
      <c r="G82" s="93">
        <f>G81+G77+G70+G65+G57</f>
        <v>106.67999999999999</v>
      </c>
      <c r="H82" s="93">
        <f>H81+H77+H70+H65+H57</f>
        <v>378.36999999999995</v>
      </c>
      <c r="I82" s="93">
        <f>I81+I77+I70+I65+I57</f>
        <v>2822.76</v>
      </c>
    </row>
    <row r="83" spans="1:17">
      <c r="A83" s="143"/>
      <c r="B83" s="19"/>
      <c r="C83" s="20"/>
      <c r="D83" s="20"/>
      <c r="E83" s="20"/>
      <c r="F83" s="20"/>
      <c r="G83" s="20"/>
      <c r="H83" s="20"/>
      <c r="I83" s="20"/>
    </row>
    <row r="84" spans="1:17">
      <c r="A84" s="143"/>
      <c r="B84" s="143"/>
      <c r="C84" s="13"/>
      <c r="D84" s="13"/>
      <c r="E84" s="13"/>
      <c r="F84" s="13"/>
      <c r="G84" s="13"/>
      <c r="H84" s="13"/>
      <c r="I84" s="13"/>
    </row>
    <row r="85" spans="1:17">
      <c r="A85" s="143"/>
      <c r="B85" s="21" t="s">
        <v>3</v>
      </c>
      <c r="C85" s="147">
        <v>3</v>
      </c>
      <c r="D85" s="13"/>
      <c r="E85" s="13"/>
      <c r="F85" s="13"/>
      <c r="G85" s="226"/>
      <c r="H85" s="226"/>
      <c r="I85" s="226"/>
    </row>
    <row r="86" spans="1:17" ht="31.7" customHeight="1">
      <c r="A86" s="143"/>
      <c r="B86" s="22" t="s">
        <v>4</v>
      </c>
      <c r="C86" s="23" t="s">
        <v>5</v>
      </c>
      <c r="D86" s="23" t="s">
        <v>6</v>
      </c>
      <c r="E86" s="23"/>
      <c r="F86" s="3" t="s">
        <v>7</v>
      </c>
      <c r="G86" s="3"/>
      <c r="H86" s="3"/>
      <c r="I86" s="3" t="s">
        <v>8</v>
      </c>
    </row>
    <row r="87" spans="1:17" ht="21.6" customHeight="1">
      <c r="A87" s="143"/>
      <c r="B87" s="148"/>
      <c r="C87" s="95"/>
      <c r="D87" s="95"/>
      <c r="E87" s="95"/>
      <c r="F87" s="23" t="s">
        <v>9</v>
      </c>
      <c r="G87" s="23" t="s">
        <v>10</v>
      </c>
      <c r="H87" s="23" t="s">
        <v>11</v>
      </c>
      <c r="I87" s="3"/>
    </row>
    <row r="88" spans="1:17">
      <c r="A88" s="143"/>
      <c r="B88" s="24">
        <v>1</v>
      </c>
      <c r="C88" s="24">
        <v>2</v>
      </c>
      <c r="D88" s="24">
        <v>3</v>
      </c>
      <c r="E88" s="24"/>
      <c r="F88" s="24">
        <v>4</v>
      </c>
      <c r="G88" s="24">
        <v>5</v>
      </c>
      <c r="H88" s="24">
        <v>6</v>
      </c>
      <c r="I88" s="24">
        <v>7</v>
      </c>
    </row>
    <row r="89" spans="1:17">
      <c r="A89" s="143"/>
      <c r="B89" s="25" t="s">
        <v>12</v>
      </c>
      <c r="C89" s="95"/>
      <c r="D89" s="95"/>
      <c r="E89" s="95"/>
      <c r="F89" s="95"/>
      <c r="G89" s="95"/>
      <c r="H89" s="95"/>
      <c r="I89" s="95"/>
    </row>
    <row r="90" spans="1:17">
      <c r="A90" s="143"/>
      <c r="B90" s="26"/>
      <c r="C90" s="78" t="s">
        <v>60</v>
      </c>
      <c r="D90" s="26">
        <v>10</v>
      </c>
      <c r="E90" s="29"/>
      <c r="F90" s="32">
        <v>0.12</v>
      </c>
      <c r="G90" s="32">
        <v>6.2</v>
      </c>
      <c r="H90" s="32">
        <v>1.96</v>
      </c>
      <c r="I90" s="32">
        <v>66.400000000000006</v>
      </c>
    </row>
    <row r="91" spans="1:17" ht="31.5">
      <c r="A91" s="143"/>
      <c r="B91" s="32"/>
      <c r="C91" s="78" t="s">
        <v>61</v>
      </c>
      <c r="D91" s="26" t="s">
        <v>205</v>
      </c>
      <c r="E91" s="32"/>
      <c r="F91" s="32">
        <v>11.3</v>
      </c>
      <c r="G91" s="32">
        <v>27</v>
      </c>
      <c r="H91" s="32">
        <v>83.8</v>
      </c>
      <c r="I91" s="32">
        <v>61.63</v>
      </c>
    </row>
    <row r="92" spans="1:17">
      <c r="A92" s="143"/>
      <c r="B92" s="26" t="s">
        <v>62</v>
      </c>
      <c r="C92" s="27" t="s">
        <v>31</v>
      </c>
      <c r="D92" s="26">
        <v>180</v>
      </c>
      <c r="E92" s="33"/>
      <c r="F92" s="32">
        <v>3.5</v>
      </c>
      <c r="G92" s="32">
        <v>2.9</v>
      </c>
      <c r="H92" s="32">
        <v>22.58</v>
      </c>
      <c r="I92" s="32">
        <v>129.87</v>
      </c>
    </row>
    <row r="93" spans="1:17">
      <c r="A93" s="143"/>
      <c r="B93" s="26"/>
      <c r="C93" s="48" t="s">
        <v>17</v>
      </c>
      <c r="D93" s="31">
        <v>50</v>
      </c>
      <c r="E93" s="31"/>
      <c r="F93" s="74">
        <v>4.74</v>
      </c>
      <c r="G93" s="49">
        <v>0.6</v>
      </c>
      <c r="H93" s="74">
        <v>28.98</v>
      </c>
      <c r="I93" s="31">
        <v>141</v>
      </c>
    </row>
    <row r="94" spans="1:17">
      <c r="A94" s="143"/>
      <c r="B94" s="32"/>
      <c r="C94" s="27" t="s">
        <v>18</v>
      </c>
      <c r="D94" s="26">
        <v>100</v>
      </c>
      <c r="E94" s="33"/>
      <c r="F94" s="35">
        <v>0.4</v>
      </c>
      <c r="G94" s="35">
        <v>0.3</v>
      </c>
      <c r="H94" s="35">
        <v>10.9</v>
      </c>
      <c r="I94" s="26">
        <v>42</v>
      </c>
    </row>
    <row r="95" spans="1:17">
      <c r="A95" s="143"/>
      <c r="B95" s="25" t="s">
        <v>19</v>
      </c>
      <c r="C95" s="95"/>
      <c r="D95" s="36">
        <v>590</v>
      </c>
      <c r="E95" s="36"/>
      <c r="F95" s="37">
        <f>SUM(F90:F94)</f>
        <v>20.059999999999999</v>
      </c>
      <c r="G95" s="37">
        <f>SUM(G90:G94)</f>
        <v>37</v>
      </c>
      <c r="H95" s="37">
        <f>SUM(H90:H94)</f>
        <v>148.22</v>
      </c>
      <c r="I95" s="37">
        <f>SUM(I90:I94)</f>
        <v>440.9</v>
      </c>
    </row>
    <row r="96" spans="1:17">
      <c r="A96" s="25"/>
      <c r="B96" s="25" t="s">
        <v>20</v>
      </c>
      <c r="C96"/>
      <c r="D96" s="24"/>
      <c r="E96" s="24"/>
      <c r="F96" s="150"/>
      <c r="G96" s="150"/>
      <c r="H96" s="150"/>
      <c r="I96" s="150"/>
      <c r="J96" s="55"/>
      <c r="K96" s="56"/>
      <c r="L96" s="56"/>
      <c r="M96" s="56"/>
      <c r="N96" s="56"/>
      <c r="O96" s="56"/>
      <c r="P96" s="56"/>
      <c r="Q96" s="56"/>
    </row>
    <row r="97" spans="1:258">
      <c r="A97" s="143"/>
      <c r="B97" s="38">
        <v>99</v>
      </c>
      <c r="C97" s="76" t="s">
        <v>64</v>
      </c>
      <c r="D97" s="107">
        <v>100</v>
      </c>
      <c r="E97" s="40"/>
      <c r="F97" s="70">
        <v>2.76</v>
      </c>
      <c r="G97" s="70">
        <v>7.5</v>
      </c>
      <c r="H97" s="70">
        <v>11.68</v>
      </c>
      <c r="I97" s="70">
        <f>H97*4+G97*9+F97*4</f>
        <v>125.25999999999999</v>
      </c>
      <c r="R97" s="56"/>
      <c r="S97" s="56"/>
    </row>
    <row r="98" spans="1:258" s="57" customFormat="1" ht="28.35" customHeight="1">
      <c r="A98" s="143"/>
      <c r="B98" s="80">
        <v>102</v>
      </c>
      <c r="C98" s="39" t="s">
        <v>66</v>
      </c>
      <c r="D98" s="107">
        <v>250</v>
      </c>
      <c r="E98" s="40"/>
      <c r="F98" s="41">
        <v>5.87</v>
      </c>
      <c r="G98" s="41">
        <v>5.37</v>
      </c>
      <c r="H98" s="41">
        <v>19.27</v>
      </c>
      <c r="I98" s="41">
        <v>128.37</v>
      </c>
      <c r="J98" s="18"/>
      <c r="K98" s="12"/>
      <c r="L98" s="12"/>
      <c r="M98" s="12"/>
      <c r="N98" s="12"/>
      <c r="O98" s="12"/>
      <c r="P98" s="12"/>
      <c r="Q98" s="12"/>
      <c r="R98" s="12"/>
      <c r="S98" s="12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  <c r="IW98" s="56"/>
      <c r="IX98" s="56"/>
    </row>
    <row r="99" spans="1:258">
      <c r="A99" s="143"/>
      <c r="B99" s="38">
        <v>291</v>
      </c>
      <c r="C99" s="43" t="s">
        <v>67</v>
      </c>
      <c r="D99" s="118">
        <v>250</v>
      </c>
      <c r="E99" s="40"/>
      <c r="F99" s="41">
        <v>32.729999999999997</v>
      </c>
      <c r="G99" s="41">
        <v>16.73</v>
      </c>
      <c r="H99" s="41">
        <v>44.77</v>
      </c>
      <c r="I99" s="41">
        <v>436.23</v>
      </c>
    </row>
    <row r="100" spans="1:258">
      <c r="A100" s="143"/>
      <c r="B100" s="38">
        <v>342</v>
      </c>
      <c r="C100" s="27" t="s">
        <v>69</v>
      </c>
      <c r="D100" s="87" t="s">
        <v>70</v>
      </c>
      <c r="E100" s="40"/>
      <c r="F100" s="88">
        <v>0.06</v>
      </c>
      <c r="G100" s="88">
        <f>0.06</f>
        <v>0.06</v>
      </c>
      <c r="H100" s="88">
        <f>6.7</f>
        <v>6.7</v>
      </c>
      <c r="I100" s="29">
        <f>H100*4+G100*9+F100*4</f>
        <v>27.58</v>
      </c>
    </row>
    <row r="101" spans="1:258">
      <c r="A101" s="143"/>
      <c r="B101" s="41"/>
      <c r="C101" s="39" t="s">
        <v>17</v>
      </c>
      <c r="D101" s="38">
        <v>40</v>
      </c>
      <c r="E101" s="40"/>
      <c r="F101" s="41">
        <v>3.16</v>
      </c>
      <c r="G101" s="42">
        <v>0.4</v>
      </c>
      <c r="H101" s="41">
        <v>19.32</v>
      </c>
      <c r="I101" s="38">
        <v>94</v>
      </c>
    </row>
    <row r="102" spans="1:258">
      <c r="A102" s="143"/>
      <c r="B102" s="41"/>
      <c r="C102" s="39" t="s">
        <v>27</v>
      </c>
      <c r="D102" s="38">
        <v>50</v>
      </c>
      <c r="E102" s="40"/>
      <c r="F102" s="42">
        <v>3.3</v>
      </c>
      <c r="G102" s="42">
        <v>0.6</v>
      </c>
      <c r="H102" s="41">
        <v>19.829999999999998</v>
      </c>
      <c r="I102" s="38">
        <v>99</v>
      </c>
    </row>
    <row r="103" spans="1:258">
      <c r="A103" s="143"/>
      <c r="B103" s="125" t="s">
        <v>28</v>
      </c>
      <c r="C103" s="95"/>
      <c r="D103" s="45">
        <f>SUM(D97:D102)</f>
        <v>690</v>
      </c>
      <c r="E103" s="45"/>
      <c r="F103" s="47">
        <f>SUM(F97:F102)</f>
        <v>47.879999999999995</v>
      </c>
      <c r="G103" s="47">
        <f>SUM(G97:G102)</f>
        <v>30.66</v>
      </c>
      <c r="H103" s="47">
        <f>SUM(H97:H102)</f>
        <v>121.57000000000001</v>
      </c>
      <c r="I103" s="47">
        <f>SUM(I97:I102)</f>
        <v>910.44</v>
      </c>
    </row>
    <row r="104" spans="1:258">
      <c r="A104" s="143"/>
      <c r="B104" s="25" t="s">
        <v>29</v>
      </c>
      <c r="C104" s="95"/>
      <c r="D104" s="95"/>
      <c r="E104" s="95"/>
      <c r="F104" s="95"/>
      <c r="G104" s="95"/>
      <c r="H104" s="95"/>
      <c r="I104" s="95"/>
    </row>
    <row r="105" spans="1:258" ht="28.35" customHeight="1">
      <c r="A105" s="143"/>
      <c r="B105" s="31">
        <v>486</v>
      </c>
      <c r="C105" s="48" t="s">
        <v>71</v>
      </c>
      <c r="D105" s="31">
        <v>100</v>
      </c>
      <c r="E105" s="31"/>
      <c r="F105" s="74">
        <v>7.63</v>
      </c>
      <c r="G105" s="74">
        <v>8.16</v>
      </c>
      <c r="H105" s="74">
        <v>31.26</v>
      </c>
      <c r="I105" s="74">
        <v>232.42</v>
      </c>
    </row>
    <row r="106" spans="1:258">
      <c r="A106" s="143"/>
      <c r="B106" s="31">
        <v>377</v>
      </c>
      <c r="C106" s="48" t="s">
        <v>15</v>
      </c>
      <c r="D106" s="31">
        <v>200</v>
      </c>
      <c r="E106" s="31"/>
      <c r="F106" s="74">
        <v>0.06</v>
      </c>
      <c r="G106" s="74">
        <v>0.01</v>
      </c>
      <c r="H106" s="74">
        <v>11.19</v>
      </c>
      <c r="I106" s="74">
        <v>46.28</v>
      </c>
    </row>
    <row r="107" spans="1:258">
      <c r="A107" s="143"/>
      <c r="B107" s="31">
        <v>338</v>
      </c>
      <c r="C107" s="48" t="s">
        <v>55</v>
      </c>
      <c r="D107" s="31">
        <v>100</v>
      </c>
      <c r="E107" s="31"/>
      <c r="F107" s="49">
        <v>0.4</v>
      </c>
      <c r="G107" s="49">
        <v>0.4</v>
      </c>
      <c r="H107" s="49">
        <v>9.8000000000000007</v>
      </c>
      <c r="I107" s="31">
        <v>47</v>
      </c>
    </row>
    <row r="108" spans="1:258">
      <c r="A108" s="143"/>
      <c r="B108" s="25" t="s">
        <v>33</v>
      </c>
      <c r="C108" s="95"/>
      <c r="D108" s="36">
        <f>SUM(D105:D107)</f>
        <v>400</v>
      </c>
      <c r="E108" s="36"/>
      <c r="F108" s="84">
        <f>SUM(F105:F107)</f>
        <v>8.09</v>
      </c>
      <c r="G108" s="84">
        <f>SUM(G105:G107)</f>
        <v>8.57</v>
      </c>
      <c r="H108" s="84">
        <f>SUM(H105:H107)</f>
        <v>52.25</v>
      </c>
      <c r="I108" s="84">
        <f>SUM(I105:I107)</f>
        <v>325.7</v>
      </c>
    </row>
    <row r="109" spans="1:258">
      <c r="A109" s="143"/>
      <c r="B109" s="50" t="s">
        <v>34</v>
      </c>
      <c r="C109" s="95"/>
      <c r="D109" s="95"/>
      <c r="E109" s="95"/>
      <c r="F109" s="95"/>
      <c r="G109" s="95"/>
      <c r="H109" s="95"/>
      <c r="I109" s="95"/>
    </row>
    <row r="110" spans="1:258" ht="31.5">
      <c r="A110" s="143"/>
      <c r="B110" s="38">
        <v>23</v>
      </c>
      <c r="C110" s="39" t="s">
        <v>73</v>
      </c>
      <c r="D110" s="118">
        <v>100</v>
      </c>
      <c r="E110" s="118"/>
      <c r="F110" s="41">
        <v>1.78</v>
      </c>
      <c r="G110" s="41">
        <v>5.48</v>
      </c>
      <c r="H110" s="41">
        <v>7.01</v>
      </c>
      <c r="I110" s="41">
        <v>84.2</v>
      </c>
    </row>
    <row r="111" spans="1:258">
      <c r="A111" s="143"/>
      <c r="B111" s="58">
        <v>211</v>
      </c>
      <c r="C111" s="59" t="s">
        <v>74</v>
      </c>
      <c r="D111" s="58">
        <v>250</v>
      </c>
      <c r="E111" s="58"/>
      <c r="F111" s="61">
        <v>37.21</v>
      </c>
      <c r="G111" s="61">
        <v>35.869999999999997</v>
      </c>
      <c r="H111" s="61">
        <v>5.9</v>
      </c>
      <c r="I111" s="61">
        <v>495.31</v>
      </c>
    </row>
    <row r="112" spans="1:258">
      <c r="A112" s="143"/>
      <c r="B112" s="58">
        <v>377</v>
      </c>
      <c r="C112" s="59" t="s">
        <v>69</v>
      </c>
      <c r="D112" s="58">
        <v>200</v>
      </c>
      <c r="E112" s="58"/>
      <c r="F112" s="61">
        <v>0.06</v>
      </c>
      <c r="G112" s="61">
        <v>0.01</v>
      </c>
      <c r="H112" s="61">
        <v>11.19</v>
      </c>
      <c r="I112" s="61">
        <v>46.28</v>
      </c>
    </row>
    <row r="113" spans="1:9">
      <c r="A113" s="143"/>
      <c r="B113" s="58"/>
      <c r="C113" s="59" t="s">
        <v>17</v>
      </c>
      <c r="D113" s="58">
        <v>60</v>
      </c>
      <c r="E113" s="58"/>
      <c r="F113" s="61">
        <v>3.16</v>
      </c>
      <c r="G113" s="62">
        <v>0.4</v>
      </c>
      <c r="H113" s="61">
        <v>19.32</v>
      </c>
      <c r="I113" s="58">
        <v>94</v>
      </c>
    </row>
    <row r="114" spans="1:9">
      <c r="A114" s="143"/>
      <c r="B114" s="50" t="s">
        <v>38</v>
      </c>
      <c r="C114" s="95"/>
      <c r="D114" s="63">
        <f>SUM(D110:D113)</f>
        <v>610</v>
      </c>
      <c r="E114" s="63"/>
      <c r="F114" s="82">
        <f>SUM(F110:F113)</f>
        <v>42.210000000000008</v>
      </c>
      <c r="G114" s="82">
        <f>SUM(G110:G113)</f>
        <v>41.759999999999991</v>
      </c>
      <c r="H114" s="82">
        <f>SUM(H110:H113)</f>
        <v>43.42</v>
      </c>
      <c r="I114" s="82">
        <f>SUM(I110:I113)</f>
        <v>719.79</v>
      </c>
    </row>
    <row r="115" spans="1:9">
      <c r="A115" s="143"/>
      <c r="B115" s="50" t="s">
        <v>39</v>
      </c>
      <c r="C115" s="95"/>
      <c r="D115" s="95"/>
      <c r="E115" s="95"/>
      <c r="F115" s="95"/>
      <c r="G115" s="95"/>
      <c r="H115" s="95"/>
      <c r="I115" s="95"/>
    </row>
    <row r="116" spans="1:9">
      <c r="A116" s="143"/>
      <c r="B116" s="50"/>
      <c r="C116" s="68" t="s">
        <v>41</v>
      </c>
      <c r="D116" s="69">
        <v>22</v>
      </c>
      <c r="E116" s="69"/>
      <c r="F116" s="70">
        <v>0.45</v>
      </c>
      <c r="G116" s="70">
        <v>2.86</v>
      </c>
      <c r="H116" s="70">
        <v>10.43</v>
      </c>
      <c r="I116" s="71">
        <v>69.33</v>
      </c>
    </row>
    <row r="117" spans="1:9">
      <c r="A117" s="143"/>
      <c r="B117" s="58">
        <v>376.02</v>
      </c>
      <c r="C117" s="59" t="s">
        <v>76</v>
      </c>
      <c r="D117" s="58">
        <v>200</v>
      </c>
      <c r="E117" s="58"/>
      <c r="F117" s="62">
        <v>5.8</v>
      </c>
      <c r="G117" s="58">
        <v>5</v>
      </c>
      <c r="H117" s="62">
        <v>9.6</v>
      </c>
      <c r="I117" s="58">
        <v>108</v>
      </c>
    </row>
    <row r="118" spans="1:9">
      <c r="A118" s="143"/>
      <c r="B118" s="50" t="s">
        <v>42</v>
      </c>
      <c r="C118" s="95"/>
      <c r="D118" s="63">
        <f>SUM(D116:D117)</f>
        <v>222</v>
      </c>
      <c r="E118" s="63"/>
      <c r="F118" s="63">
        <f>SUM(F116:F117)</f>
        <v>6.25</v>
      </c>
      <c r="G118" s="63">
        <f>SUM(G116:G117)</f>
        <v>7.8599999999999994</v>
      </c>
      <c r="H118" s="63">
        <f>SUM(H116:H117)</f>
        <v>20.03</v>
      </c>
      <c r="I118" s="63">
        <f>SUM(I116:I117)</f>
        <v>177.32999999999998</v>
      </c>
    </row>
    <row r="119" spans="1:9">
      <c r="A119" s="143"/>
      <c r="B119" s="25" t="s">
        <v>43</v>
      </c>
      <c r="C119" s="95"/>
      <c r="D119" s="72">
        <f>D118+D114+D108+D103+D95</f>
        <v>2512</v>
      </c>
      <c r="E119" s="72"/>
      <c r="F119" s="73">
        <f>F118+F114+F108+F103+F95</f>
        <v>124.49000000000001</v>
      </c>
      <c r="G119" s="73">
        <f>G118+G114+G108+G103+G95</f>
        <v>125.85</v>
      </c>
      <c r="H119" s="73">
        <f>H118+H114+H108+H103+H95</f>
        <v>385.49</v>
      </c>
      <c r="I119" s="73">
        <f>I118+I114+I108+I103+I95</f>
        <v>2574.1600000000003</v>
      </c>
    </row>
    <row r="120" spans="1:9">
      <c r="A120" s="143"/>
      <c r="B120" s="19"/>
      <c r="C120" s="20"/>
      <c r="D120" s="20"/>
      <c r="E120" s="20"/>
      <c r="F120" s="20"/>
      <c r="G120" s="20"/>
      <c r="H120" s="20"/>
      <c r="I120" s="20"/>
    </row>
    <row r="121" spans="1:9">
      <c r="A121" s="143"/>
      <c r="B121" s="143"/>
      <c r="C121" s="13"/>
      <c r="D121" s="13"/>
      <c r="E121" s="13"/>
      <c r="F121" s="13"/>
      <c r="G121" s="13"/>
      <c r="H121" s="13"/>
      <c r="I121" s="13"/>
    </row>
    <row r="122" spans="1:9">
      <c r="A122" s="143"/>
      <c r="B122" s="21" t="s">
        <v>3</v>
      </c>
      <c r="C122" s="147">
        <v>4</v>
      </c>
      <c r="D122" s="13"/>
      <c r="E122" s="13"/>
      <c r="F122" s="13"/>
      <c r="G122" s="226"/>
      <c r="H122" s="226"/>
      <c r="I122" s="226"/>
    </row>
    <row r="123" spans="1:9" ht="31.7" customHeight="1">
      <c r="A123" s="143"/>
      <c r="B123" s="22" t="s">
        <v>4</v>
      </c>
      <c r="C123" s="23" t="s">
        <v>5</v>
      </c>
      <c r="D123" s="23" t="s">
        <v>6</v>
      </c>
      <c r="E123" s="23"/>
      <c r="F123" s="3" t="s">
        <v>7</v>
      </c>
      <c r="G123" s="3"/>
      <c r="H123" s="3"/>
      <c r="I123" s="3" t="s">
        <v>8</v>
      </c>
    </row>
    <row r="124" spans="1:9" ht="29.85" customHeight="1">
      <c r="A124" s="143"/>
      <c r="B124" s="148"/>
      <c r="C124" s="95"/>
      <c r="D124" s="95"/>
      <c r="E124" s="95"/>
      <c r="F124" s="23" t="s">
        <v>9</v>
      </c>
      <c r="G124" s="23" t="s">
        <v>10</v>
      </c>
      <c r="H124" s="23" t="s">
        <v>11</v>
      </c>
      <c r="I124" s="3"/>
    </row>
    <row r="125" spans="1:9">
      <c r="A125" s="143"/>
      <c r="B125" s="24">
        <v>1</v>
      </c>
      <c r="C125" s="24">
        <v>2</v>
      </c>
      <c r="D125" s="24">
        <v>3</v>
      </c>
      <c r="E125" s="24"/>
      <c r="F125" s="24">
        <v>4</v>
      </c>
      <c r="G125" s="24">
        <v>5</v>
      </c>
      <c r="H125" s="24">
        <v>6</v>
      </c>
      <c r="I125" s="24">
        <v>7</v>
      </c>
    </row>
    <row r="126" spans="1:9">
      <c r="A126" s="143"/>
      <c r="B126" s="25" t="s">
        <v>12</v>
      </c>
      <c r="C126" s="95"/>
      <c r="D126" s="95"/>
      <c r="E126" s="95"/>
      <c r="F126" s="95"/>
      <c r="G126" s="95"/>
      <c r="H126" s="95"/>
      <c r="I126" s="95"/>
    </row>
    <row r="127" spans="1:9">
      <c r="A127" s="143"/>
      <c r="B127" s="65">
        <v>15</v>
      </c>
      <c r="C127" s="27" t="s">
        <v>77</v>
      </c>
      <c r="D127" s="28">
        <v>18</v>
      </c>
      <c r="E127" s="113"/>
      <c r="F127" s="29">
        <v>3.8</v>
      </c>
      <c r="G127" s="29">
        <v>4.7</v>
      </c>
      <c r="H127" s="29">
        <v>0.9</v>
      </c>
      <c r="I127" s="29">
        <v>52.9</v>
      </c>
    </row>
    <row r="128" spans="1:9">
      <c r="A128" s="143"/>
      <c r="B128" s="31">
        <v>14</v>
      </c>
      <c r="C128" s="86" t="s">
        <v>13</v>
      </c>
      <c r="D128" s="87">
        <v>15</v>
      </c>
      <c r="E128" s="151"/>
      <c r="F128" s="88">
        <v>1.94</v>
      </c>
      <c r="G128" s="88">
        <v>3.27</v>
      </c>
      <c r="H128" s="88">
        <v>0.28999999999999998</v>
      </c>
      <c r="I128" s="89">
        <v>38.4</v>
      </c>
    </row>
    <row r="129" spans="1:258" ht="30.6" customHeight="1">
      <c r="A129" s="143"/>
      <c r="B129" s="65">
        <v>173.05</v>
      </c>
      <c r="C129" s="48" t="s">
        <v>78</v>
      </c>
      <c r="D129" s="31">
        <v>250</v>
      </c>
      <c r="E129" s="113"/>
      <c r="F129" s="74">
        <v>8.6999999999999993</v>
      </c>
      <c r="G129" s="74">
        <v>8.7799999999999994</v>
      </c>
      <c r="H129" s="74">
        <v>43.35</v>
      </c>
      <c r="I129" s="74">
        <v>290.06</v>
      </c>
    </row>
    <row r="130" spans="1:258">
      <c r="A130" s="143"/>
      <c r="B130" s="31">
        <v>382</v>
      </c>
      <c r="C130" s="27" t="s">
        <v>31</v>
      </c>
      <c r="D130" s="26">
        <v>180</v>
      </c>
      <c r="E130" s="33"/>
      <c r="F130" s="32">
        <v>3.5</v>
      </c>
      <c r="G130" s="32">
        <v>2.9</v>
      </c>
      <c r="H130" s="32">
        <v>22.58</v>
      </c>
      <c r="I130" s="32">
        <v>129.87</v>
      </c>
    </row>
    <row r="131" spans="1:258">
      <c r="A131" s="143"/>
      <c r="B131" s="65"/>
      <c r="C131" s="48" t="s">
        <v>17</v>
      </c>
      <c r="D131" s="31">
        <v>50</v>
      </c>
      <c r="E131" s="31"/>
      <c r="F131" s="74">
        <v>4.74</v>
      </c>
      <c r="G131" s="49">
        <v>0.6</v>
      </c>
      <c r="H131" s="74">
        <v>28.98</v>
      </c>
      <c r="I131" s="31">
        <v>141</v>
      </c>
    </row>
    <row r="132" spans="1:258">
      <c r="A132" s="143"/>
      <c r="B132" s="31">
        <v>338</v>
      </c>
      <c r="C132" s="27" t="s">
        <v>46</v>
      </c>
      <c r="D132" s="26">
        <v>100</v>
      </c>
      <c r="E132" s="33"/>
      <c r="F132" s="35">
        <v>0.4</v>
      </c>
      <c r="G132" s="35">
        <v>0.4</v>
      </c>
      <c r="H132" s="35">
        <v>9.8000000000000007</v>
      </c>
      <c r="I132" s="26">
        <v>47</v>
      </c>
    </row>
    <row r="133" spans="1:258">
      <c r="A133" s="143"/>
      <c r="B133" s="25" t="s">
        <v>19</v>
      </c>
      <c r="C133" s="95"/>
      <c r="D133" s="36">
        <f>SUM(D127:D132)</f>
        <v>613</v>
      </c>
      <c r="E133" s="36"/>
      <c r="F133" s="84">
        <f>SUM(F127:F131)</f>
        <v>22.68</v>
      </c>
      <c r="G133" s="84">
        <f>SUM(G127:G131)</f>
        <v>20.25</v>
      </c>
      <c r="H133" s="84">
        <f>SUM(H127:H131)</f>
        <v>96.100000000000009</v>
      </c>
      <c r="I133" s="84">
        <f>SUM(I127:I131)</f>
        <v>652.23</v>
      </c>
    </row>
    <row r="134" spans="1:258">
      <c r="A134" s="143"/>
      <c r="B134" s="25" t="s">
        <v>20</v>
      </c>
      <c r="C134" s="95"/>
      <c r="D134" s="95"/>
      <c r="E134" s="95"/>
      <c r="F134" s="95"/>
      <c r="G134" s="95"/>
      <c r="H134" s="95"/>
      <c r="I134" s="95"/>
    </row>
    <row r="135" spans="1:258" ht="31.15" customHeight="1">
      <c r="A135" s="143"/>
      <c r="B135" s="80" t="s">
        <v>63</v>
      </c>
      <c r="C135" s="39" t="s">
        <v>79</v>
      </c>
      <c r="D135" s="38">
        <v>100</v>
      </c>
      <c r="E135" s="40"/>
      <c r="F135" s="41">
        <v>3.8</v>
      </c>
      <c r="G135" s="41">
        <v>4.16</v>
      </c>
      <c r="H135" s="41">
        <v>10.66</v>
      </c>
      <c r="I135" s="41">
        <v>95.96</v>
      </c>
    </row>
    <row r="136" spans="1:258" ht="31.5">
      <c r="A136" s="143"/>
      <c r="B136" s="38" t="s">
        <v>22</v>
      </c>
      <c r="C136" s="43" t="s">
        <v>200</v>
      </c>
      <c r="D136" s="118">
        <v>255</v>
      </c>
      <c r="E136" s="40"/>
      <c r="F136" s="41">
        <v>1.06</v>
      </c>
      <c r="G136" s="41">
        <v>5.1100000000000003</v>
      </c>
      <c r="H136" s="41">
        <v>8.49</v>
      </c>
      <c r="I136" s="41">
        <v>84.26</v>
      </c>
    </row>
    <row r="137" spans="1:258" s="57" customFormat="1" ht="21.95" customHeight="1">
      <c r="A137" s="144"/>
      <c r="B137" s="29" t="s">
        <v>80</v>
      </c>
      <c r="C137" s="90" t="s">
        <v>81</v>
      </c>
      <c r="D137" s="26">
        <v>100</v>
      </c>
      <c r="E137" s="40"/>
      <c r="F137" s="29">
        <v>16.87</v>
      </c>
      <c r="G137" s="29">
        <v>7.13</v>
      </c>
      <c r="H137" s="29">
        <v>1.29</v>
      </c>
      <c r="I137" s="29">
        <v>136.21</v>
      </c>
      <c r="J137" s="55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  <c r="IK137" s="56"/>
      <c r="IL137" s="56"/>
      <c r="IM137" s="56"/>
      <c r="IN137" s="56"/>
      <c r="IO137" s="56"/>
      <c r="IP137" s="56"/>
      <c r="IQ137" s="56"/>
      <c r="IR137" s="56"/>
      <c r="IS137" s="56"/>
      <c r="IT137" s="56"/>
      <c r="IU137" s="56"/>
      <c r="IV137" s="56"/>
      <c r="IW137" s="56"/>
      <c r="IX137" s="56"/>
    </row>
    <row r="138" spans="1:258">
      <c r="A138" s="143"/>
      <c r="B138" s="29" t="s">
        <v>125</v>
      </c>
      <c r="C138" s="27" t="s">
        <v>82</v>
      </c>
      <c r="D138" s="28">
        <v>180</v>
      </c>
      <c r="E138" s="40"/>
      <c r="F138" s="29">
        <v>4.0999999999999996</v>
      </c>
      <c r="G138" s="29">
        <v>4.1399999999999997</v>
      </c>
      <c r="H138" s="29">
        <v>37.93</v>
      </c>
      <c r="I138" s="29">
        <v>205.87</v>
      </c>
    </row>
    <row r="139" spans="1:258">
      <c r="A139" s="143"/>
      <c r="B139" s="41" t="s">
        <v>25</v>
      </c>
      <c r="C139" s="39" t="s">
        <v>26</v>
      </c>
      <c r="D139" s="38">
        <v>200</v>
      </c>
      <c r="E139" s="40"/>
      <c r="F139" s="41">
        <v>0.16</v>
      </c>
      <c r="G139" s="41">
        <v>0.16</v>
      </c>
      <c r="H139" s="42">
        <v>14.9</v>
      </c>
      <c r="I139" s="41">
        <v>62.69</v>
      </c>
    </row>
    <row r="140" spans="1:258">
      <c r="A140" s="143"/>
      <c r="B140" s="41"/>
      <c r="C140" s="39" t="s">
        <v>17</v>
      </c>
      <c r="D140" s="38">
        <v>40</v>
      </c>
      <c r="E140" s="40"/>
      <c r="F140" s="41">
        <v>3.16</v>
      </c>
      <c r="G140" s="42">
        <v>0.4</v>
      </c>
      <c r="H140" s="41">
        <v>19.32</v>
      </c>
      <c r="I140" s="38">
        <v>94</v>
      </c>
    </row>
    <row r="141" spans="1:258">
      <c r="A141" s="143"/>
      <c r="B141" s="41"/>
      <c r="C141" s="39" t="s">
        <v>27</v>
      </c>
      <c r="D141" s="38">
        <v>50</v>
      </c>
      <c r="E141" s="46"/>
      <c r="F141" s="42">
        <v>3.3</v>
      </c>
      <c r="G141" s="42">
        <v>0.6</v>
      </c>
      <c r="H141" s="41">
        <v>19.829999999999998</v>
      </c>
      <c r="I141" s="38">
        <v>99</v>
      </c>
    </row>
    <row r="142" spans="1:258">
      <c r="A142" s="143"/>
      <c r="B142" s="125" t="s">
        <v>28</v>
      </c>
      <c r="C142" s="95"/>
      <c r="D142" s="45">
        <f>SUM(D135:D141)</f>
        <v>925</v>
      </c>
      <c r="E142" s="45"/>
      <c r="F142" s="47">
        <f>SUM(F135:F141)</f>
        <v>32.449999999999996</v>
      </c>
      <c r="G142" s="47">
        <f>SUM(G135:G141)</f>
        <v>21.7</v>
      </c>
      <c r="H142" s="47">
        <f>SUM(H135:H141)</f>
        <v>112.42</v>
      </c>
      <c r="I142" s="47">
        <f>SUM(I135:I141)</f>
        <v>777.99</v>
      </c>
    </row>
    <row r="143" spans="1:258">
      <c r="A143" s="143"/>
      <c r="B143" s="25" t="s">
        <v>29</v>
      </c>
      <c r="C143" s="95"/>
      <c r="D143" s="95"/>
      <c r="E143" s="95"/>
      <c r="F143" s="95"/>
      <c r="G143" s="95"/>
      <c r="H143" s="95"/>
      <c r="I143" s="95"/>
    </row>
    <row r="144" spans="1:258">
      <c r="A144" s="143"/>
      <c r="B144" s="31">
        <v>421</v>
      </c>
      <c r="C144" s="48" t="s">
        <v>83</v>
      </c>
      <c r="D144" s="31">
        <v>28</v>
      </c>
      <c r="E144" s="31"/>
      <c r="F144" s="91">
        <v>1.1000000000000001</v>
      </c>
      <c r="G144" s="91">
        <v>5.12</v>
      </c>
      <c r="H144" s="91">
        <v>18.559999999999999</v>
      </c>
      <c r="I144" s="92">
        <v>124.6</v>
      </c>
    </row>
    <row r="145" spans="1:10">
      <c r="A145" s="143"/>
      <c r="B145" s="26">
        <v>376</v>
      </c>
      <c r="C145" s="27" t="s">
        <v>15</v>
      </c>
      <c r="D145" s="31">
        <v>200</v>
      </c>
      <c r="E145" s="31"/>
      <c r="F145" s="74"/>
      <c r="G145" s="74"/>
      <c r="H145" s="32">
        <v>11.09</v>
      </c>
      <c r="I145" s="32">
        <f>H145*4+G145*9+F145*4</f>
        <v>44.36</v>
      </c>
    </row>
    <row r="146" spans="1:10">
      <c r="A146" s="143"/>
      <c r="B146" s="31">
        <v>338</v>
      </c>
      <c r="C146" s="48" t="s">
        <v>84</v>
      </c>
      <c r="D146" s="31">
        <v>100</v>
      </c>
      <c r="E146" s="31"/>
      <c r="F146" s="49">
        <v>1</v>
      </c>
      <c r="G146" s="49">
        <v>0.4</v>
      </c>
      <c r="H146" s="49">
        <v>21.7</v>
      </c>
      <c r="I146" s="31">
        <v>97</v>
      </c>
    </row>
    <row r="147" spans="1:10">
      <c r="A147" s="143"/>
      <c r="B147" s="25" t="s">
        <v>33</v>
      </c>
      <c r="C147" s="95"/>
      <c r="D147" s="36">
        <f>SUM(D144:D146)</f>
        <v>328</v>
      </c>
      <c r="E147" s="36"/>
      <c r="F147" s="84">
        <f>SUM(F144:F146)</f>
        <v>2.1</v>
      </c>
      <c r="G147" s="84">
        <f>SUM(G144:G146)</f>
        <v>5.5200000000000005</v>
      </c>
      <c r="H147" s="84">
        <f>SUM(H144:H146)</f>
        <v>51.349999999999994</v>
      </c>
      <c r="I147" s="84">
        <f>SUM(I144:I146)</f>
        <v>265.95999999999998</v>
      </c>
    </row>
    <row r="148" spans="1:10">
      <c r="A148" s="143"/>
      <c r="B148" s="50" t="s">
        <v>34</v>
      </c>
      <c r="C148" s="95"/>
      <c r="D148" s="95"/>
      <c r="E148" s="95"/>
      <c r="F148" s="95"/>
      <c r="G148" s="95"/>
      <c r="H148" s="95"/>
      <c r="I148" s="95"/>
    </row>
    <row r="149" spans="1:10">
      <c r="A149" s="143"/>
      <c r="B149" s="38">
        <v>45</v>
      </c>
      <c r="C149" s="43" t="s">
        <v>48</v>
      </c>
      <c r="D149" s="118">
        <v>100</v>
      </c>
      <c r="E149" s="118"/>
      <c r="F149" s="41">
        <v>1.68</v>
      </c>
      <c r="G149" s="41">
        <v>6.83</v>
      </c>
      <c r="H149" s="41">
        <v>4.96</v>
      </c>
      <c r="I149" s="41">
        <v>88.58</v>
      </c>
    </row>
    <row r="150" spans="1:10" s="12" customFormat="1">
      <c r="A150" s="143"/>
      <c r="B150" s="58">
        <v>245.17</v>
      </c>
      <c r="C150" s="59" t="s">
        <v>85</v>
      </c>
      <c r="D150" s="58">
        <v>100</v>
      </c>
      <c r="E150" s="58"/>
      <c r="F150" s="61">
        <v>16.510000000000002</v>
      </c>
      <c r="G150" s="61">
        <v>4.3099999999999996</v>
      </c>
      <c r="H150" s="61">
        <v>5.76</v>
      </c>
      <c r="I150" s="61">
        <v>127.96</v>
      </c>
      <c r="J150" s="18"/>
    </row>
    <row r="151" spans="1:10" s="12" customFormat="1">
      <c r="A151" s="143"/>
      <c r="B151" s="58">
        <v>125</v>
      </c>
      <c r="C151" s="59" t="s">
        <v>86</v>
      </c>
      <c r="D151" s="58">
        <v>180</v>
      </c>
      <c r="E151" s="58"/>
      <c r="F151" s="62">
        <v>3.9</v>
      </c>
      <c r="G151" s="61">
        <v>1.1000000000000001</v>
      </c>
      <c r="H151" s="61">
        <v>29.6</v>
      </c>
      <c r="I151" s="61">
        <v>150.69999999999999</v>
      </c>
      <c r="J151" s="18"/>
    </row>
    <row r="152" spans="1:10">
      <c r="A152" s="143"/>
      <c r="B152" s="58">
        <v>376</v>
      </c>
      <c r="C152" s="59" t="s">
        <v>15</v>
      </c>
      <c r="D152" s="58">
        <v>200</v>
      </c>
      <c r="E152" s="58"/>
      <c r="F152" s="60"/>
      <c r="G152" s="60"/>
      <c r="H152" s="61">
        <v>11.09</v>
      </c>
      <c r="I152" s="61">
        <v>44.34</v>
      </c>
    </row>
    <row r="153" spans="1:10">
      <c r="A153" s="143"/>
      <c r="B153" s="58"/>
      <c r="C153" s="59" t="s">
        <v>17</v>
      </c>
      <c r="D153" s="58">
        <v>60</v>
      </c>
      <c r="E153" s="58"/>
      <c r="F153" s="61">
        <v>2.37</v>
      </c>
      <c r="G153" s="62">
        <v>0.3</v>
      </c>
      <c r="H153" s="61">
        <v>14.49</v>
      </c>
      <c r="I153" s="62">
        <v>70.5</v>
      </c>
    </row>
    <row r="154" spans="1:10">
      <c r="A154" s="143"/>
      <c r="B154" s="50" t="s">
        <v>38</v>
      </c>
      <c r="C154" s="95"/>
      <c r="D154" s="63">
        <f>SUM(D149:D153)</f>
        <v>640</v>
      </c>
      <c r="E154" s="63"/>
      <c r="F154" s="82">
        <f>SUM(F149:F153)</f>
        <v>24.46</v>
      </c>
      <c r="G154" s="82">
        <f>SUM(G149:G153)</f>
        <v>12.540000000000001</v>
      </c>
      <c r="H154" s="82">
        <f>SUM(H149:H153)</f>
        <v>65.899999999999991</v>
      </c>
      <c r="I154" s="82">
        <f>SUM(I149:I153)</f>
        <v>482.08000000000004</v>
      </c>
    </row>
    <row r="155" spans="1:10">
      <c r="A155" s="143"/>
      <c r="B155" s="50" t="s">
        <v>39</v>
      </c>
      <c r="C155" s="95"/>
      <c r="D155" s="95"/>
      <c r="E155" s="95"/>
      <c r="F155" s="95"/>
      <c r="G155" s="95"/>
      <c r="H155" s="95"/>
      <c r="I155" s="95"/>
    </row>
    <row r="156" spans="1:10">
      <c r="A156" s="143"/>
      <c r="B156" s="58"/>
      <c r="C156" s="68" t="s">
        <v>59</v>
      </c>
      <c r="D156" s="69">
        <v>21</v>
      </c>
      <c r="E156" s="69"/>
      <c r="F156" s="81">
        <v>0.73</v>
      </c>
      <c r="G156" s="81">
        <v>7.35</v>
      </c>
      <c r="H156" s="81">
        <v>11.34</v>
      </c>
      <c r="I156" s="71">
        <v>115.5</v>
      </c>
    </row>
    <row r="157" spans="1:10">
      <c r="A157" s="143"/>
      <c r="B157" s="58">
        <v>376.03</v>
      </c>
      <c r="C157" s="59" t="s">
        <v>58</v>
      </c>
      <c r="D157" s="58">
        <v>200</v>
      </c>
      <c r="E157" s="58"/>
      <c r="F157" s="62">
        <v>5.8</v>
      </c>
      <c r="G157" s="58">
        <v>5</v>
      </c>
      <c r="H157" s="58">
        <v>8</v>
      </c>
      <c r="I157" s="58">
        <v>106</v>
      </c>
    </row>
    <row r="158" spans="1:10">
      <c r="A158" s="143"/>
      <c r="B158" s="50" t="s">
        <v>42</v>
      </c>
      <c r="C158" s="95"/>
      <c r="D158" s="63">
        <f>SUM(D156:D157)</f>
        <v>221</v>
      </c>
      <c r="E158" s="63"/>
      <c r="F158" s="63">
        <f>SUM(F156:F157)</f>
        <v>6.5299999999999994</v>
      </c>
      <c r="G158" s="63">
        <f>SUM(G156:G157)</f>
        <v>12.35</v>
      </c>
      <c r="H158" s="63">
        <f>SUM(H156:H157)</f>
        <v>19.34</v>
      </c>
      <c r="I158" s="63">
        <f>SUM(I156:I157)</f>
        <v>221.5</v>
      </c>
    </row>
    <row r="159" spans="1:10">
      <c r="A159" s="143"/>
      <c r="B159" s="25" t="s">
        <v>43</v>
      </c>
      <c r="C159" s="95"/>
      <c r="D159" s="72">
        <f>D158+D154+D147+D142+D133</f>
        <v>2727</v>
      </c>
      <c r="E159" s="152"/>
      <c r="F159" s="93">
        <f>F158+F154+F147+F142+F133</f>
        <v>88.22</v>
      </c>
      <c r="G159" s="93">
        <f>G158+G154+G147+G142+G133</f>
        <v>72.36</v>
      </c>
      <c r="H159" s="93">
        <f>H158+H154+H147+H142+H133</f>
        <v>345.11</v>
      </c>
      <c r="I159" s="93">
        <f>I158+I154+I147+I142+I133</f>
        <v>2399.7600000000002</v>
      </c>
    </row>
    <row r="160" spans="1:10">
      <c r="A160" s="143"/>
      <c r="B160" s="19"/>
      <c r="C160" s="20"/>
      <c r="D160" s="20"/>
      <c r="E160" s="20"/>
      <c r="F160" s="20"/>
      <c r="G160" s="20"/>
      <c r="H160" s="20"/>
      <c r="I160" s="20"/>
    </row>
    <row r="161" spans="1:9">
      <c r="A161" s="143"/>
      <c r="B161" s="143"/>
      <c r="C161" s="13"/>
      <c r="D161" s="13"/>
      <c r="E161" s="13"/>
      <c r="F161" s="13"/>
      <c r="G161" s="13"/>
      <c r="H161" s="13"/>
      <c r="I161" s="13"/>
    </row>
    <row r="162" spans="1:9">
      <c r="A162" s="143"/>
      <c r="B162" s="21" t="s">
        <v>3</v>
      </c>
      <c r="C162" s="147">
        <v>5</v>
      </c>
      <c r="D162" s="13"/>
      <c r="E162" s="13"/>
      <c r="F162" s="13"/>
      <c r="G162" s="226"/>
      <c r="H162" s="226"/>
      <c r="I162" s="226"/>
    </row>
    <row r="163" spans="1:9" ht="29.85" customHeight="1">
      <c r="A163" s="143"/>
      <c r="B163" s="22" t="s">
        <v>4</v>
      </c>
      <c r="C163" s="23" t="s">
        <v>5</v>
      </c>
      <c r="D163" s="23" t="s">
        <v>6</v>
      </c>
      <c r="E163" s="23"/>
      <c r="F163" s="3" t="s">
        <v>7</v>
      </c>
      <c r="G163" s="3"/>
      <c r="H163" s="3"/>
      <c r="I163" s="3" t="s">
        <v>8</v>
      </c>
    </row>
    <row r="164" spans="1:9" ht="28.9" customHeight="1">
      <c r="A164" s="143"/>
      <c r="B164" s="148"/>
      <c r="C164" s="95"/>
      <c r="D164" s="95"/>
      <c r="E164" s="95"/>
      <c r="F164" s="23" t="s">
        <v>9</v>
      </c>
      <c r="G164" s="23" t="s">
        <v>10</v>
      </c>
      <c r="H164" s="23" t="s">
        <v>11</v>
      </c>
      <c r="I164" s="3"/>
    </row>
    <row r="165" spans="1:9">
      <c r="A165" s="143"/>
      <c r="B165" s="24">
        <v>1</v>
      </c>
      <c r="C165" s="24">
        <v>2</v>
      </c>
      <c r="D165" s="24">
        <v>3</v>
      </c>
      <c r="E165" s="24"/>
      <c r="F165" s="24">
        <v>4</v>
      </c>
      <c r="G165" s="24">
        <v>5</v>
      </c>
      <c r="H165" s="24">
        <v>6</v>
      </c>
      <c r="I165" s="24">
        <v>7</v>
      </c>
    </row>
    <row r="166" spans="1:9">
      <c r="A166" s="143"/>
      <c r="B166" s="25" t="s">
        <v>12</v>
      </c>
      <c r="C166" s="95"/>
      <c r="D166" s="95"/>
      <c r="E166" s="95"/>
      <c r="F166" s="95"/>
      <c r="G166" s="95"/>
      <c r="H166" s="95"/>
      <c r="I166" s="95"/>
    </row>
    <row r="167" spans="1:9">
      <c r="A167" s="143"/>
      <c r="B167" s="94">
        <v>209</v>
      </c>
      <c r="C167" s="27" t="s">
        <v>77</v>
      </c>
      <c r="D167" s="26">
        <v>18</v>
      </c>
      <c r="E167" s="33"/>
      <c r="F167" s="32">
        <v>1.8</v>
      </c>
      <c r="G167" s="32">
        <v>5.3</v>
      </c>
      <c r="H167" s="32">
        <v>0.9</v>
      </c>
      <c r="I167" s="32">
        <v>52.9</v>
      </c>
    </row>
    <row r="168" spans="1:9" ht="25.5" customHeight="1">
      <c r="A168" s="143"/>
      <c r="B168" s="26">
        <v>173</v>
      </c>
      <c r="C168" s="27" t="s">
        <v>87</v>
      </c>
      <c r="D168" s="28">
        <v>250</v>
      </c>
      <c r="E168" s="95"/>
      <c r="F168" s="29">
        <v>7.83</v>
      </c>
      <c r="G168" s="29">
        <v>12.16</v>
      </c>
      <c r="H168" s="29">
        <v>57.8</v>
      </c>
      <c r="I168" s="29">
        <v>354.03</v>
      </c>
    </row>
    <row r="169" spans="1:9" ht="14.1" customHeight="1">
      <c r="A169" s="143"/>
      <c r="B169" s="26">
        <v>342</v>
      </c>
      <c r="C169" s="27" t="s">
        <v>15</v>
      </c>
      <c r="D169" s="26" t="s">
        <v>16</v>
      </c>
      <c r="E169" s="80"/>
      <c r="F169" s="34"/>
      <c r="G169" s="34"/>
      <c r="H169" s="32">
        <v>11.09</v>
      </c>
      <c r="I169" s="32">
        <v>44.34</v>
      </c>
    </row>
    <row r="170" spans="1:9">
      <c r="A170" s="143"/>
      <c r="B170" s="87"/>
      <c r="C170" s="96" t="s">
        <v>88</v>
      </c>
      <c r="D170" s="97">
        <v>40</v>
      </c>
      <c r="E170" s="33"/>
      <c r="F170" s="153">
        <v>5.08</v>
      </c>
      <c r="G170" s="154">
        <v>4.5999999999999996</v>
      </c>
      <c r="H170" s="153">
        <v>0.28000000000000003</v>
      </c>
      <c r="I170" s="98">
        <f>H170*4+G170*9+F170*4</f>
        <v>62.839999999999996</v>
      </c>
    </row>
    <row r="171" spans="1:9">
      <c r="A171" s="143"/>
      <c r="B171" s="87"/>
      <c r="C171" s="48" t="s">
        <v>17</v>
      </c>
      <c r="D171" s="31">
        <v>50</v>
      </c>
      <c r="E171" s="31"/>
      <c r="F171" s="74">
        <v>4.74</v>
      </c>
      <c r="G171" s="49">
        <v>0.6</v>
      </c>
      <c r="H171" s="74">
        <v>28.98</v>
      </c>
      <c r="I171" s="31">
        <v>141</v>
      </c>
    </row>
    <row r="172" spans="1:9">
      <c r="A172" s="143"/>
      <c r="B172" s="87"/>
      <c r="C172" s="27" t="s">
        <v>89</v>
      </c>
      <c r="D172" s="28">
        <v>100</v>
      </c>
      <c r="E172" s="29"/>
      <c r="F172" s="30">
        <v>2.25</v>
      </c>
      <c r="G172" s="30">
        <v>0.3</v>
      </c>
      <c r="H172" s="30">
        <v>32.700000000000003</v>
      </c>
      <c r="I172" s="32">
        <f>H172*4+G172*9+F172*4</f>
        <v>142.5</v>
      </c>
    </row>
    <row r="173" spans="1:9">
      <c r="A173" s="143"/>
      <c r="B173" s="25" t="s">
        <v>19</v>
      </c>
      <c r="C173" s="95"/>
      <c r="D173" s="36">
        <v>640</v>
      </c>
      <c r="E173" s="36"/>
      <c r="F173" s="84">
        <f>SUM(F168:F172)</f>
        <v>19.899999999999999</v>
      </c>
      <c r="G173" s="84">
        <f>SUM(G168:G172)</f>
        <v>17.66</v>
      </c>
      <c r="H173" s="84">
        <f>SUM(H168:H172)</f>
        <v>130.85000000000002</v>
      </c>
      <c r="I173" s="84">
        <f>SUM(I168:I172)</f>
        <v>744.71</v>
      </c>
    </row>
    <row r="174" spans="1:9">
      <c r="A174" s="143"/>
      <c r="B174" s="25" t="s">
        <v>20</v>
      </c>
      <c r="C174" s="95"/>
      <c r="D174" s="95"/>
      <c r="E174" s="95"/>
      <c r="F174" s="95"/>
      <c r="G174" s="95"/>
      <c r="H174" s="95"/>
      <c r="I174" s="95"/>
    </row>
    <row r="175" spans="1:9" ht="17.649999999999999" customHeight="1">
      <c r="A175" s="143"/>
      <c r="B175" s="38"/>
      <c r="C175" s="43" t="s">
        <v>91</v>
      </c>
      <c r="D175" s="118">
        <v>100</v>
      </c>
      <c r="E175" s="40"/>
      <c r="F175" s="41">
        <v>1.75</v>
      </c>
      <c r="G175" s="41">
        <v>8.5299999999999994</v>
      </c>
      <c r="H175" s="41">
        <v>9.4</v>
      </c>
      <c r="I175" s="41">
        <v>122.2</v>
      </c>
    </row>
    <row r="176" spans="1:9" ht="19.350000000000001" customHeight="1">
      <c r="A176" s="143"/>
      <c r="B176" s="38" t="s">
        <v>49</v>
      </c>
      <c r="C176" s="155" t="s">
        <v>92</v>
      </c>
      <c r="D176" s="156">
        <v>250</v>
      </c>
      <c r="E176"/>
      <c r="F176" s="157">
        <v>5.87</v>
      </c>
      <c r="G176" s="158">
        <v>3.55</v>
      </c>
      <c r="H176" s="158">
        <v>19.28</v>
      </c>
      <c r="I176" s="157">
        <v>132.87</v>
      </c>
    </row>
    <row r="177" spans="1:10">
      <c r="A177" s="143"/>
      <c r="B177" s="99" t="s">
        <v>93</v>
      </c>
      <c r="C177" s="39" t="s">
        <v>94</v>
      </c>
      <c r="D177" s="120">
        <v>100</v>
      </c>
      <c r="E177" s="80"/>
      <c r="F177" s="121">
        <v>15.33</v>
      </c>
      <c r="G177" s="71">
        <v>7.55</v>
      </c>
      <c r="H177" s="71">
        <v>4.04</v>
      </c>
      <c r="I177" s="29">
        <v>135.51</v>
      </c>
    </row>
    <row r="178" spans="1:10" ht="16.7" customHeight="1">
      <c r="A178" s="143"/>
      <c r="B178" s="38" t="s">
        <v>95</v>
      </c>
      <c r="C178" s="43" t="s">
        <v>206</v>
      </c>
      <c r="D178" s="118">
        <v>180</v>
      </c>
      <c r="E178" s="40"/>
      <c r="F178" s="41">
        <v>5.4</v>
      </c>
      <c r="G178" s="41">
        <v>11.07</v>
      </c>
      <c r="H178" s="41">
        <v>24.44</v>
      </c>
      <c r="I178" s="41">
        <v>197.56</v>
      </c>
    </row>
    <row r="179" spans="1:10">
      <c r="A179" s="143"/>
      <c r="B179" s="38" t="s">
        <v>51</v>
      </c>
      <c r="C179" s="39" t="s">
        <v>52</v>
      </c>
      <c r="D179" s="52">
        <v>200</v>
      </c>
      <c r="E179" s="40"/>
      <c r="F179" s="54">
        <v>0.59</v>
      </c>
      <c r="G179" s="54">
        <v>0.05</v>
      </c>
      <c r="H179" s="54">
        <v>18.579999999999998</v>
      </c>
      <c r="I179" s="54">
        <v>77.94</v>
      </c>
    </row>
    <row r="180" spans="1:10">
      <c r="A180" s="143"/>
      <c r="B180" s="41"/>
      <c r="C180" s="39" t="s">
        <v>17</v>
      </c>
      <c r="D180" s="38">
        <v>40</v>
      </c>
      <c r="E180" s="40"/>
      <c r="F180" s="41">
        <v>3.16</v>
      </c>
      <c r="G180" s="42">
        <v>0.4</v>
      </c>
      <c r="H180" s="41">
        <v>19.32</v>
      </c>
      <c r="I180" s="38">
        <v>94</v>
      </c>
    </row>
    <row r="181" spans="1:10">
      <c r="A181" s="143"/>
      <c r="B181" s="41"/>
      <c r="C181" s="39" t="s">
        <v>27</v>
      </c>
      <c r="D181" s="38">
        <v>50</v>
      </c>
      <c r="E181" s="40"/>
      <c r="F181" s="42">
        <v>3.3</v>
      </c>
      <c r="G181" s="42">
        <v>0.6</v>
      </c>
      <c r="H181" s="41">
        <v>19.829999999999998</v>
      </c>
      <c r="I181" s="38">
        <v>99</v>
      </c>
    </row>
    <row r="182" spans="1:10">
      <c r="A182" s="143"/>
      <c r="B182" s="125" t="s">
        <v>28</v>
      </c>
      <c r="C182" s="95"/>
      <c r="D182" s="63">
        <f>SUM(D175:D181)</f>
        <v>920</v>
      </c>
      <c r="E182" s="63"/>
      <c r="F182" s="82">
        <f>SUM(F175:F181)</f>
        <v>35.4</v>
      </c>
      <c r="G182" s="82">
        <v>23.01</v>
      </c>
      <c r="H182" s="82">
        <f>SUM(H175:H181)</f>
        <v>114.89</v>
      </c>
      <c r="I182" s="82">
        <f>SUM(I175:I181)</f>
        <v>859.07999999999993</v>
      </c>
    </row>
    <row r="183" spans="1:10">
      <c r="A183" s="143"/>
      <c r="B183" s="25" t="s">
        <v>29</v>
      </c>
      <c r="C183" s="95"/>
      <c r="D183" s="95"/>
      <c r="E183" s="95"/>
      <c r="F183" s="95"/>
      <c r="G183" s="95"/>
      <c r="H183" s="95"/>
      <c r="I183" s="95"/>
    </row>
    <row r="184" spans="1:10">
      <c r="A184" s="143"/>
      <c r="B184" s="31"/>
      <c r="C184" s="101" t="s">
        <v>96</v>
      </c>
      <c r="D184" s="31">
        <v>80</v>
      </c>
      <c r="E184" s="31"/>
      <c r="F184" s="91">
        <v>5.04</v>
      </c>
      <c r="G184" s="91">
        <v>17.8</v>
      </c>
      <c r="H184" s="91">
        <v>34.299999999999997</v>
      </c>
      <c r="I184" s="92">
        <v>319.5</v>
      </c>
    </row>
    <row r="185" spans="1:10">
      <c r="A185" s="143"/>
      <c r="B185" s="31">
        <v>376</v>
      </c>
      <c r="C185" s="48" t="s">
        <v>37</v>
      </c>
      <c r="D185" s="31">
        <v>200</v>
      </c>
      <c r="E185" s="31"/>
      <c r="F185" s="75"/>
      <c r="G185" s="75"/>
      <c r="H185" s="74">
        <v>11.09</v>
      </c>
      <c r="I185" s="74">
        <v>44.34</v>
      </c>
    </row>
    <row r="186" spans="1:10">
      <c r="A186" s="143"/>
      <c r="B186" s="31">
        <v>338</v>
      </c>
      <c r="C186" s="48" t="s">
        <v>55</v>
      </c>
      <c r="D186" s="31">
        <v>100</v>
      </c>
      <c r="E186" s="31"/>
      <c r="F186" s="49">
        <v>0.4</v>
      </c>
      <c r="G186" s="49">
        <v>0.4</v>
      </c>
      <c r="H186" s="49">
        <v>9.8000000000000007</v>
      </c>
      <c r="I186" s="31">
        <v>47</v>
      </c>
    </row>
    <row r="187" spans="1:10">
      <c r="A187" s="143"/>
      <c r="B187" s="25" t="s">
        <v>33</v>
      </c>
      <c r="C187" s="95"/>
      <c r="D187" s="36">
        <f>SUM(D184:D186)</f>
        <v>380</v>
      </c>
      <c r="E187" s="36"/>
      <c r="F187" s="37">
        <f>SUM(F184:F186)</f>
        <v>5.44</v>
      </c>
      <c r="G187" s="37">
        <f>SUM(G184:G186)</f>
        <v>18.2</v>
      </c>
      <c r="H187" s="37">
        <f>SUM(H184:H186)</f>
        <v>55.19</v>
      </c>
      <c r="I187" s="37">
        <f>SUM(I184:I186)</f>
        <v>410.84000000000003</v>
      </c>
    </row>
    <row r="188" spans="1:10">
      <c r="A188" s="143"/>
      <c r="B188" s="50" t="s">
        <v>34</v>
      </c>
      <c r="C188" s="95"/>
      <c r="D188" s="95"/>
      <c r="E188" s="95"/>
      <c r="F188" s="95"/>
      <c r="G188" s="95"/>
      <c r="H188" s="95"/>
      <c r="I188" s="95"/>
      <c r="J188" s="159"/>
    </row>
    <row r="189" spans="1:10" ht="31.5">
      <c r="A189" s="143"/>
      <c r="B189" s="58"/>
      <c r="C189" s="43" t="s">
        <v>97</v>
      </c>
      <c r="D189" s="38">
        <v>100</v>
      </c>
      <c r="E189" s="38"/>
      <c r="F189" s="41">
        <v>2.1</v>
      </c>
      <c r="G189" s="41">
        <v>4.16</v>
      </c>
      <c r="H189" s="41">
        <v>7.91</v>
      </c>
      <c r="I189" s="41">
        <v>77.75</v>
      </c>
      <c r="J189" s="159"/>
    </row>
    <row r="190" spans="1:10">
      <c r="A190" s="143"/>
      <c r="B190" s="58"/>
      <c r="C190" s="78" t="s">
        <v>98</v>
      </c>
      <c r="D190" s="28">
        <v>100</v>
      </c>
      <c r="E190" s="28"/>
      <c r="F190" s="29">
        <v>13</v>
      </c>
      <c r="G190" s="30">
        <v>25</v>
      </c>
      <c r="H190" s="29">
        <v>0</v>
      </c>
      <c r="I190" s="30">
        <v>277</v>
      </c>
    </row>
    <row r="191" spans="1:10" ht="31.5">
      <c r="A191" s="143"/>
      <c r="B191" s="58">
        <v>202</v>
      </c>
      <c r="C191" s="59" t="s">
        <v>207</v>
      </c>
      <c r="D191" s="58">
        <v>185</v>
      </c>
      <c r="E191" s="58"/>
      <c r="F191" s="29">
        <v>7.6</v>
      </c>
      <c r="G191" s="29">
        <v>8.98</v>
      </c>
      <c r="H191" s="30">
        <v>51.63</v>
      </c>
      <c r="I191" s="29">
        <v>317.81</v>
      </c>
    </row>
    <row r="192" spans="1:10">
      <c r="A192" s="143"/>
      <c r="B192" s="31">
        <v>377</v>
      </c>
      <c r="C192" s="48" t="s">
        <v>69</v>
      </c>
      <c r="D192" s="31">
        <v>200</v>
      </c>
      <c r="E192" s="31"/>
      <c r="F192" s="74">
        <v>0.06</v>
      </c>
      <c r="G192" s="74">
        <v>0.01</v>
      </c>
      <c r="H192" s="74">
        <v>11.19</v>
      </c>
      <c r="I192" s="74">
        <v>46.28</v>
      </c>
    </row>
    <row r="193" spans="1:9">
      <c r="A193" s="143"/>
      <c r="B193" s="58"/>
      <c r="C193" s="59" t="s">
        <v>17</v>
      </c>
      <c r="D193" s="58">
        <v>60</v>
      </c>
      <c r="E193" s="58"/>
      <c r="F193" s="61">
        <v>3.16</v>
      </c>
      <c r="G193" s="62">
        <v>0.4</v>
      </c>
      <c r="H193" s="61">
        <v>19.32</v>
      </c>
      <c r="I193" s="58">
        <v>94</v>
      </c>
    </row>
    <row r="194" spans="1:9">
      <c r="A194" s="143"/>
      <c r="B194" s="50" t="s">
        <v>38</v>
      </c>
      <c r="C194" s="95"/>
      <c r="D194" s="63">
        <f>SUM(D189:D193)</f>
        <v>645</v>
      </c>
      <c r="E194" s="63"/>
      <c r="F194" s="82">
        <f>SUM(F189:F193)</f>
        <v>25.919999999999998</v>
      </c>
      <c r="G194" s="82">
        <f>SUM(G189:G193)</f>
        <v>38.549999999999997</v>
      </c>
      <c r="H194" s="82">
        <f>SUM(H189:H193)</f>
        <v>90.050000000000011</v>
      </c>
      <c r="I194" s="82">
        <f>SUM(I189:I193)</f>
        <v>812.83999999999992</v>
      </c>
    </row>
    <row r="195" spans="1:9">
      <c r="A195" s="143"/>
      <c r="B195" s="50" t="s">
        <v>39</v>
      </c>
      <c r="C195" s="95"/>
      <c r="D195" s="95"/>
      <c r="E195" s="95"/>
      <c r="F195" s="95"/>
      <c r="G195" s="95"/>
      <c r="H195" s="95"/>
      <c r="I195" s="95"/>
    </row>
    <row r="196" spans="1:9">
      <c r="A196" s="143"/>
      <c r="B196" s="50"/>
      <c r="C196" s="68" t="s">
        <v>41</v>
      </c>
      <c r="D196" s="69">
        <v>22</v>
      </c>
      <c r="E196" s="69"/>
      <c r="F196" s="70">
        <v>0.45</v>
      </c>
      <c r="G196" s="70">
        <v>2.86</v>
      </c>
      <c r="H196" s="70">
        <v>10.43</v>
      </c>
      <c r="I196" s="71">
        <v>69.33</v>
      </c>
    </row>
    <row r="197" spans="1:9">
      <c r="A197" s="143"/>
      <c r="B197" s="58">
        <v>376.02</v>
      </c>
      <c r="C197" s="59" t="s">
        <v>76</v>
      </c>
      <c r="D197" s="58">
        <v>200</v>
      </c>
      <c r="E197" s="58"/>
      <c r="F197" s="62">
        <v>5.8</v>
      </c>
      <c r="G197" s="58">
        <v>5</v>
      </c>
      <c r="H197" s="62">
        <v>9.6</v>
      </c>
      <c r="I197" s="58">
        <v>108</v>
      </c>
    </row>
    <row r="198" spans="1:9">
      <c r="A198" s="143"/>
      <c r="B198" s="50" t="s">
        <v>42</v>
      </c>
      <c r="C198" s="95"/>
      <c r="D198" s="63">
        <f>SUM(D196:D197)</f>
        <v>222</v>
      </c>
      <c r="E198" s="63"/>
      <c r="F198" s="63">
        <f>SUM(F196:F197)</f>
        <v>6.25</v>
      </c>
      <c r="G198" s="63">
        <f>SUM(G196:G197)</f>
        <v>7.8599999999999994</v>
      </c>
      <c r="H198" s="63">
        <f>SUM(H196:H197)</f>
        <v>20.03</v>
      </c>
      <c r="I198" s="63">
        <f>SUM(I196:I197)</f>
        <v>177.32999999999998</v>
      </c>
    </row>
    <row r="199" spans="1:9">
      <c r="A199" s="143"/>
      <c r="B199" s="25" t="s">
        <v>43</v>
      </c>
      <c r="C199" s="95"/>
      <c r="D199" s="72">
        <f>D198+D194+D187+D182+D173</f>
        <v>2807</v>
      </c>
      <c r="E199" s="72"/>
      <c r="F199" s="93">
        <f>F198+F194+F187+F182+F173</f>
        <v>92.91</v>
      </c>
      <c r="G199" s="93">
        <f>G198+G194+G187+G182+G173</f>
        <v>105.28</v>
      </c>
      <c r="H199" s="93">
        <f>H198+H194+H187+H182+H173</f>
        <v>411.01000000000005</v>
      </c>
      <c r="I199" s="93">
        <f>I198+I194+I187+I182+I173</f>
        <v>3004.7999999999997</v>
      </c>
    </row>
    <row r="200" spans="1:9">
      <c r="A200" s="143"/>
      <c r="B200" s="19"/>
      <c r="C200" s="20"/>
      <c r="D200" s="20"/>
      <c r="E200" s="20"/>
      <c r="F200" s="20"/>
      <c r="G200" s="20"/>
      <c r="H200" s="20"/>
      <c r="I200" s="20"/>
    </row>
    <row r="201" spans="1:9">
      <c r="A201" s="143"/>
      <c r="B201" s="143"/>
      <c r="C201" s="13"/>
      <c r="D201" s="13"/>
      <c r="E201" s="13"/>
      <c r="F201" s="13"/>
      <c r="G201" s="13"/>
      <c r="H201" s="13"/>
      <c r="I201" s="13"/>
    </row>
    <row r="202" spans="1:9">
      <c r="A202" s="143"/>
      <c r="B202" s="21" t="s">
        <v>3</v>
      </c>
      <c r="C202" s="147">
        <v>6</v>
      </c>
      <c r="D202" s="13"/>
      <c r="E202" s="13"/>
      <c r="F202" s="13"/>
      <c r="G202" s="226"/>
      <c r="H202" s="226"/>
      <c r="I202" s="226"/>
    </row>
    <row r="203" spans="1:9" ht="40.35" customHeight="1">
      <c r="A203" s="143"/>
      <c r="B203" s="22" t="s">
        <v>4</v>
      </c>
      <c r="C203" s="23" t="s">
        <v>5</v>
      </c>
      <c r="D203" s="23" t="s">
        <v>6</v>
      </c>
      <c r="E203" s="23"/>
      <c r="F203" s="3" t="s">
        <v>7</v>
      </c>
      <c r="G203" s="3"/>
      <c r="H203" s="3"/>
      <c r="I203" s="3" t="s">
        <v>8</v>
      </c>
    </row>
    <row r="204" spans="1:9" ht="21.95" customHeight="1">
      <c r="A204" s="143"/>
      <c r="B204" s="148"/>
      <c r="C204" s="95"/>
      <c r="D204" s="95"/>
      <c r="E204" s="95"/>
      <c r="F204" s="23" t="s">
        <v>9</v>
      </c>
      <c r="G204" s="23" t="s">
        <v>10</v>
      </c>
      <c r="H204" s="23" t="s">
        <v>11</v>
      </c>
      <c r="I204" s="3"/>
    </row>
    <row r="205" spans="1:9">
      <c r="A205" s="143"/>
      <c r="B205" s="24">
        <v>1</v>
      </c>
      <c r="C205" s="24">
        <v>2</v>
      </c>
      <c r="D205" s="24">
        <v>3</v>
      </c>
      <c r="E205" s="24"/>
      <c r="F205" s="24">
        <v>4</v>
      </c>
      <c r="G205" s="24">
        <v>5</v>
      </c>
      <c r="H205" s="24">
        <v>6</v>
      </c>
      <c r="I205" s="24">
        <v>7</v>
      </c>
    </row>
    <row r="206" spans="1:9">
      <c r="A206" s="143"/>
      <c r="B206" s="25" t="s">
        <v>12</v>
      </c>
      <c r="C206" s="95"/>
      <c r="D206" s="95"/>
      <c r="E206" s="95"/>
      <c r="F206" s="95"/>
      <c r="G206" s="95"/>
      <c r="H206" s="95"/>
      <c r="I206" s="95"/>
    </row>
    <row r="207" spans="1:9">
      <c r="A207" s="143"/>
      <c r="B207" s="31">
        <v>15</v>
      </c>
      <c r="C207" s="48" t="s">
        <v>44</v>
      </c>
      <c r="D207" s="31">
        <v>15</v>
      </c>
      <c r="E207" s="31"/>
      <c r="F207" s="49">
        <v>3.9</v>
      </c>
      <c r="G207" s="74">
        <v>3.92</v>
      </c>
      <c r="H207" s="75"/>
      <c r="I207" s="49">
        <v>51.6</v>
      </c>
    </row>
    <row r="208" spans="1:9">
      <c r="A208" s="143"/>
      <c r="B208" s="31">
        <v>16</v>
      </c>
      <c r="C208" s="48" t="s">
        <v>13</v>
      </c>
      <c r="D208" s="31">
        <v>15</v>
      </c>
      <c r="E208" s="31"/>
      <c r="F208" s="74">
        <v>1.94</v>
      </c>
      <c r="G208" s="74">
        <v>3.27</v>
      </c>
      <c r="H208" s="74">
        <v>0.28999999999999998</v>
      </c>
      <c r="I208" s="49">
        <v>38.4</v>
      </c>
    </row>
    <row r="209" spans="1:9" ht="20.45" customHeight="1">
      <c r="A209" s="143"/>
      <c r="B209" s="31">
        <v>175.04</v>
      </c>
      <c r="C209" s="66" t="s">
        <v>99</v>
      </c>
      <c r="D209" s="65">
        <v>200</v>
      </c>
      <c r="E209" s="65"/>
      <c r="F209" s="102">
        <v>8.4</v>
      </c>
      <c r="G209" s="102">
        <v>11.08</v>
      </c>
      <c r="H209" s="102">
        <v>36</v>
      </c>
      <c r="I209" s="102">
        <v>277.32</v>
      </c>
    </row>
    <row r="210" spans="1:9">
      <c r="A210" s="143"/>
      <c r="B210" s="31">
        <v>378</v>
      </c>
      <c r="C210" s="27" t="s">
        <v>31</v>
      </c>
      <c r="D210" s="26">
        <v>180</v>
      </c>
      <c r="E210" s="33"/>
      <c r="F210" s="32">
        <v>3.5</v>
      </c>
      <c r="G210" s="32">
        <v>2.9</v>
      </c>
      <c r="H210" s="32">
        <v>22.58</v>
      </c>
      <c r="I210" s="32">
        <v>129.87</v>
      </c>
    </row>
    <row r="211" spans="1:9">
      <c r="A211" s="143"/>
      <c r="B211" s="31"/>
      <c r="C211" s="48" t="s">
        <v>17</v>
      </c>
      <c r="D211" s="31">
        <v>50</v>
      </c>
      <c r="E211" s="31"/>
      <c r="F211" s="74">
        <v>5.53</v>
      </c>
      <c r="G211" s="49">
        <v>0.7</v>
      </c>
      <c r="H211" s="74">
        <v>33.81</v>
      </c>
      <c r="I211" s="49">
        <v>164.5</v>
      </c>
    </row>
    <row r="212" spans="1:9">
      <c r="A212" s="143"/>
      <c r="B212" s="31">
        <v>338</v>
      </c>
      <c r="C212" s="48" t="s">
        <v>55</v>
      </c>
      <c r="D212" s="31">
        <v>100</v>
      </c>
      <c r="E212" s="31"/>
      <c r="F212" s="49">
        <v>0.4</v>
      </c>
      <c r="G212" s="49">
        <v>0.4</v>
      </c>
      <c r="H212" s="49">
        <v>9.8000000000000007</v>
      </c>
      <c r="I212" s="31">
        <v>47</v>
      </c>
    </row>
    <row r="213" spans="1:9">
      <c r="A213" s="143"/>
      <c r="B213" s="25" t="s">
        <v>19</v>
      </c>
      <c r="C213" s="95"/>
      <c r="D213" s="36">
        <f>SUM(D207:D212)</f>
        <v>560</v>
      </c>
      <c r="E213" s="36"/>
      <c r="F213" s="84">
        <f>SUM(F207:F212)</f>
        <v>23.67</v>
      </c>
      <c r="G213" s="84">
        <f>SUM(G207:G212)</f>
        <v>22.269999999999996</v>
      </c>
      <c r="H213" s="84">
        <f>SUM(H207:H212)</f>
        <v>102.48</v>
      </c>
      <c r="I213" s="84">
        <f>SUM(I207:I212)</f>
        <v>708.69</v>
      </c>
    </row>
    <row r="214" spans="1:9">
      <c r="A214" s="143"/>
      <c r="B214" s="25" t="s">
        <v>20</v>
      </c>
      <c r="C214" s="95"/>
      <c r="D214" s="95"/>
      <c r="E214" s="95"/>
      <c r="F214" s="95"/>
      <c r="G214" s="95"/>
      <c r="H214" s="95"/>
      <c r="I214" s="95"/>
    </row>
    <row r="215" spans="1:9">
      <c r="A215" s="143"/>
      <c r="B215" s="31">
        <v>99</v>
      </c>
      <c r="C215" s="48" t="s">
        <v>100</v>
      </c>
      <c r="D215" s="38">
        <v>100</v>
      </c>
      <c r="E215" s="38"/>
      <c r="F215" s="41">
        <v>1.83</v>
      </c>
      <c r="G215" s="41">
        <v>8.58</v>
      </c>
      <c r="H215" s="41">
        <v>12.78</v>
      </c>
      <c r="I215" s="41">
        <v>136.18</v>
      </c>
    </row>
    <row r="216" spans="1:9" ht="28.35" customHeight="1">
      <c r="A216" s="143"/>
      <c r="B216" s="31">
        <v>88</v>
      </c>
      <c r="C216" s="48" t="s">
        <v>208</v>
      </c>
      <c r="D216" s="38">
        <v>255</v>
      </c>
      <c r="E216" s="38"/>
      <c r="F216" s="41">
        <v>1.8</v>
      </c>
      <c r="G216" s="41">
        <v>5.18</v>
      </c>
      <c r="H216" s="41">
        <v>9</v>
      </c>
      <c r="I216" s="42">
        <v>89.88</v>
      </c>
    </row>
    <row r="217" spans="1:9">
      <c r="A217" s="143"/>
      <c r="B217" s="31">
        <v>291</v>
      </c>
      <c r="C217" s="48" t="s">
        <v>209</v>
      </c>
      <c r="D217" s="38">
        <v>250</v>
      </c>
      <c r="E217" s="38"/>
      <c r="F217" s="41">
        <v>32.729999999999997</v>
      </c>
      <c r="G217" s="41">
        <v>16.73</v>
      </c>
      <c r="H217" s="41">
        <v>44.77</v>
      </c>
      <c r="I217" s="41">
        <v>436.23</v>
      </c>
    </row>
    <row r="218" spans="1:9">
      <c r="A218" s="143"/>
      <c r="B218" s="31">
        <v>342</v>
      </c>
      <c r="C218" s="48" t="s">
        <v>26</v>
      </c>
      <c r="D218" s="31">
        <v>200</v>
      </c>
      <c r="E218" s="31"/>
      <c r="F218" s="74">
        <v>0.16</v>
      </c>
      <c r="G218" s="74">
        <v>0.16</v>
      </c>
      <c r="H218" s="49">
        <v>14.9</v>
      </c>
      <c r="I218" s="74">
        <v>62.69</v>
      </c>
    </row>
    <row r="219" spans="1:9">
      <c r="A219" s="143"/>
      <c r="B219" s="31"/>
      <c r="C219" s="43" t="s">
        <v>17</v>
      </c>
      <c r="D219" s="38">
        <v>50</v>
      </c>
      <c r="E219" s="38"/>
      <c r="F219" s="41">
        <v>3.16</v>
      </c>
      <c r="G219" s="42">
        <v>0.4</v>
      </c>
      <c r="H219" s="41">
        <v>19.32</v>
      </c>
      <c r="I219" s="38">
        <v>94</v>
      </c>
    </row>
    <row r="220" spans="1:9">
      <c r="A220" s="143"/>
      <c r="B220" s="31"/>
      <c r="C220" s="43" t="s">
        <v>27</v>
      </c>
      <c r="D220" s="38">
        <v>60</v>
      </c>
      <c r="E220" s="38"/>
      <c r="F220" s="42">
        <v>3.3</v>
      </c>
      <c r="G220" s="42">
        <v>0.6</v>
      </c>
      <c r="H220" s="41">
        <v>19.829999999999998</v>
      </c>
      <c r="I220" s="38">
        <v>99</v>
      </c>
    </row>
    <row r="221" spans="1:9">
      <c r="A221" s="143"/>
      <c r="B221" s="25" t="s">
        <v>28</v>
      </c>
      <c r="C221" s="95"/>
      <c r="D221" s="36">
        <f>SUM(D215:D220)</f>
        <v>915</v>
      </c>
      <c r="E221" s="36"/>
      <c r="F221" s="93">
        <f>SUM(F215:F220)</f>
        <v>42.97999999999999</v>
      </c>
      <c r="G221" s="93">
        <f>SUM(G215:G220)</f>
        <v>31.650000000000002</v>
      </c>
      <c r="H221" s="93">
        <f>SUM(H215:H220)</f>
        <v>120.60000000000001</v>
      </c>
      <c r="I221" s="93">
        <f>SUM(I215:I220)</f>
        <v>917.98</v>
      </c>
    </row>
    <row r="222" spans="1:9">
      <c r="A222" s="143"/>
      <c r="B222" s="25" t="s">
        <v>29</v>
      </c>
      <c r="C222" s="95"/>
      <c r="D222" s="95"/>
      <c r="E222" s="95"/>
      <c r="F222" s="95"/>
      <c r="G222" s="95"/>
      <c r="H222" s="95"/>
      <c r="I222" s="95"/>
    </row>
    <row r="223" spans="1:9">
      <c r="A223" s="143"/>
      <c r="B223" s="31"/>
      <c r="C223" s="48" t="s">
        <v>101</v>
      </c>
      <c r="D223" s="31">
        <v>100</v>
      </c>
      <c r="E223" s="31"/>
      <c r="F223" s="74">
        <v>6.9</v>
      </c>
      <c r="G223" s="74">
        <v>12.57</v>
      </c>
      <c r="H223" s="74">
        <v>76.87</v>
      </c>
      <c r="I223" s="74">
        <v>448</v>
      </c>
    </row>
    <row r="224" spans="1:9">
      <c r="A224" s="143"/>
      <c r="B224" s="31">
        <v>376</v>
      </c>
      <c r="C224" s="48" t="s">
        <v>102</v>
      </c>
      <c r="D224" s="31">
        <v>200</v>
      </c>
      <c r="E224" s="31"/>
      <c r="F224" s="75"/>
      <c r="G224" s="75"/>
      <c r="H224" s="74">
        <v>11.09</v>
      </c>
      <c r="I224" s="74">
        <v>44.34</v>
      </c>
    </row>
    <row r="225" spans="1:258">
      <c r="A225" s="143"/>
      <c r="B225" s="31">
        <v>338</v>
      </c>
      <c r="C225" s="48" t="s">
        <v>55</v>
      </c>
      <c r="D225" s="31">
        <v>100</v>
      </c>
      <c r="E225" s="31"/>
      <c r="F225" s="49">
        <v>0.4</v>
      </c>
      <c r="G225" s="49">
        <v>0.4</v>
      </c>
      <c r="H225" s="49">
        <v>9.8000000000000007</v>
      </c>
      <c r="I225" s="31">
        <v>47</v>
      </c>
    </row>
    <row r="226" spans="1:258">
      <c r="A226" s="143"/>
      <c r="B226" s="25" t="s">
        <v>33</v>
      </c>
      <c r="C226" s="95"/>
      <c r="D226" s="36">
        <f>SUM(D223:D225)</f>
        <v>400</v>
      </c>
      <c r="E226" s="36"/>
      <c r="F226" s="84">
        <f>SUM(F223:F225)</f>
        <v>7.3000000000000007</v>
      </c>
      <c r="G226" s="84">
        <f>SUM(G223:G225)</f>
        <v>12.97</v>
      </c>
      <c r="H226" s="84">
        <f>SUM(H223:H225)</f>
        <v>97.76</v>
      </c>
      <c r="I226" s="84">
        <f>SUM(I223:I225)</f>
        <v>539.34</v>
      </c>
    </row>
    <row r="227" spans="1:258">
      <c r="A227" s="143"/>
      <c r="B227" s="50" t="s">
        <v>34</v>
      </c>
      <c r="C227" s="95"/>
      <c r="D227" s="95"/>
      <c r="E227" s="95"/>
      <c r="F227" s="95"/>
      <c r="G227" s="95"/>
      <c r="H227" s="95"/>
      <c r="I227" s="95"/>
    </row>
    <row r="228" spans="1:258" ht="21.95" customHeight="1">
      <c r="A228" s="143"/>
      <c r="B228" s="58">
        <v>55</v>
      </c>
      <c r="C228" s="59" t="s">
        <v>56</v>
      </c>
      <c r="D228" s="145">
        <v>100</v>
      </c>
      <c r="E228" s="145"/>
      <c r="F228" s="61">
        <v>1.25</v>
      </c>
      <c r="G228" s="61">
        <v>8.43</v>
      </c>
      <c r="H228" s="61">
        <v>6.2</v>
      </c>
      <c r="I228" s="61">
        <v>106.41</v>
      </c>
    </row>
    <row r="229" spans="1:258" ht="16.7" customHeight="1">
      <c r="A229" s="143"/>
      <c r="B229" s="52"/>
      <c r="C229" s="76" t="s">
        <v>103</v>
      </c>
      <c r="D229" s="120">
        <v>100</v>
      </c>
      <c r="E229" s="120"/>
      <c r="F229" s="121">
        <v>14.67</v>
      </c>
      <c r="G229" s="71">
        <v>11.37</v>
      </c>
      <c r="H229" s="71">
        <v>14.42</v>
      </c>
      <c r="I229" s="29">
        <f>(F229+H229)*4+G229*9</f>
        <v>218.69</v>
      </c>
      <c r="J229"/>
    </row>
    <row r="230" spans="1:258" s="57" customFormat="1" ht="22.9" customHeight="1">
      <c r="A230" s="144"/>
      <c r="B230" s="28">
        <v>415</v>
      </c>
      <c r="C230" s="27" t="s">
        <v>104</v>
      </c>
      <c r="D230" s="106">
        <v>180</v>
      </c>
      <c r="E230" s="106"/>
      <c r="F230" s="29">
        <v>4.16</v>
      </c>
      <c r="G230" s="29">
        <v>4.1399999999999997</v>
      </c>
      <c r="H230" s="29">
        <v>37.93</v>
      </c>
      <c r="I230" s="29">
        <v>205.87</v>
      </c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  <c r="BU230" s="56"/>
      <c r="BV230" s="56"/>
      <c r="BW230" s="56"/>
      <c r="BX230" s="56"/>
      <c r="BY230" s="56"/>
      <c r="BZ230" s="56"/>
      <c r="CA230" s="56"/>
      <c r="CB230" s="56"/>
      <c r="CC230" s="56"/>
      <c r="CD230" s="56"/>
      <c r="CE230" s="56"/>
      <c r="CF230" s="56"/>
      <c r="CG230" s="56"/>
      <c r="CH230" s="56"/>
      <c r="CI230" s="56"/>
      <c r="CJ230" s="56"/>
      <c r="CK230" s="56"/>
      <c r="CL230" s="56"/>
      <c r="CM230" s="56"/>
      <c r="CN230" s="56"/>
      <c r="CO230" s="56"/>
      <c r="CP230" s="56"/>
      <c r="CQ230" s="56"/>
      <c r="CR230" s="56"/>
      <c r="CS230" s="56"/>
      <c r="CT230" s="56"/>
      <c r="CU230" s="56"/>
      <c r="CV230" s="56"/>
      <c r="CW230" s="56"/>
      <c r="CX230" s="56"/>
      <c r="CY230" s="56"/>
      <c r="CZ230" s="56"/>
      <c r="DA230" s="56"/>
      <c r="DB230" s="56"/>
      <c r="DC230" s="56"/>
      <c r="DD230" s="56"/>
      <c r="DE230" s="56"/>
      <c r="DF230" s="56"/>
      <c r="DG230" s="56"/>
      <c r="DH230" s="56"/>
      <c r="DI230" s="56"/>
      <c r="DJ230" s="56"/>
      <c r="DK230" s="56"/>
      <c r="DL230" s="56"/>
      <c r="DM230" s="56"/>
      <c r="DN230" s="56"/>
      <c r="DO230" s="56"/>
      <c r="DP230" s="56"/>
      <c r="DQ230" s="56"/>
      <c r="DR230" s="56"/>
      <c r="DS230" s="56"/>
      <c r="DT230" s="56"/>
      <c r="DU230" s="56"/>
      <c r="DV230" s="56"/>
      <c r="DW230" s="56"/>
      <c r="DX230" s="56"/>
      <c r="DY230" s="56"/>
      <c r="DZ230" s="56"/>
      <c r="EA230" s="56"/>
      <c r="EB230" s="56"/>
      <c r="EC230" s="56"/>
      <c r="ED230" s="56"/>
      <c r="EE230" s="56"/>
      <c r="EF230" s="56"/>
      <c r="EG230" s="56"/>
      <c r="EH230" s="56"/>
      <c r="EI230" s="56"/>
      <c r="EJ230" s="56"/>
      <c r="EK230" s="56"/>
      <c r="EL230" s="56"/>
      <c r="EM230" s="56"/>
      <c r="EN230" s="56"/>
      <c r="EO230" s="56"/>
      <c r="EP230" s="56"/>
      <c r="EQ230" s="56"/>
      <c r="ER230" s="56"/>
      <c r="ES230" s="56"/>
      <c r="ET230" s="56"/>
      <c r="EU230" s="56"/>
      <c r="EV230" s="56"/>
      <c r="EW230" s="56"/>
      <c r="EX230" s="56"/>
      <c r="EY230" s="56"/>
      <c r="EZ230" s="56"/>
      <c r="FA230" s="56"/>
      <c r="FB230" s="56"/>
      <c r="FC230" s="56"/>
      <c r="FD230" s="56"/>
      <c r="FE230" s="56"/>
      <c r="FF230" s="56"/>
      <c r="FG230" s="56"/>
      <c r="FH230" s="56"/>
      <c r="FI230" s="56"/>
      <c r="FJ230" s="56"/>
      <c r="FK230" s="56"/>
      <c r="FL230" s="56"/>
      <c r="FM230" s="56"/>
      <c r="FN230" s="56"/>
      <c r="FO230" s="56"/>
      <c r="FP230" s="56"/>
      <c r="FQ230" s="56"/>
      <c r="FR230" s="56"/>
      <c r="FS230" s="56"/>
      <c r="FT230" s="56"/>
      <c r="FU230" s="56"/>
      <c r="FV230" s="56"/>
      <c r="FW230" s="56"/>
      <c r="FX230" s="56"/>
      <c r="FY230" s="56"/>
      <c r="FZ230" s="56"/>
      <c r="GA230" s="56"/>
      <c r="GB230" s="56"/>
      <c r="GC230" s="56"/>
      <c r="GD230" s="56"/>
      <c r="GE230" s="56"/>
      <c r="GF230" s="56"/>
      <c r="GG230" s="56"/>
      <c r="GH230" s="56"/>
      <c r="GI230" s="56"/>
      <c r="GJ230" s="56"/>
      <c r="GK230" s="56"/>
      <c r="GL230" s="56"/>
      <c r="GM230" s="56"/>
      <c r="GN230" s="56"/>
      <c r="GO230" s="56"/>
      <c r="GP230" s="56"/>
      <c r="GQ230" s="56"/>
      <c r="GR230" s="56"/>
      <c r="GS230" s="56"/>
      <c r="GT230" s="56"/>
      <c r="GU230" s="56"/>
      <c r="GV230" s="56"/>
      <c r="GW230" s="56"/>
      <c r="GX230" s="56"/>
      <c r="GY230" s="56"/>
      <c r="GZ230" s="56"/>
      <c r="HA230" s="56"/>
      <c r="HB230" s="56"/>
      <c r="HC230" s="56"/>
      <c r="HD230" s="56"/>
      <c r="HE230" s="56"/>
      <c r="HF230" s="56"/>
      <c r="HG230" s="56"/>
      <c r="HH230" s="56"/>
      <c r="HI230" s="56"/>
      <c r="HJ230" s="56"/>
      <c r="HK230" s="56"/>
      <c r="HL230" s="56"/>
      <c r="HM230" s="56"/>
      <c r="HN230" s="56"/>
      <c r="HO230" s="56"/>
      <c r="HP230" s="56"/>
      <c r="HQ230" s="56"/>
      <c r="HR230" s="56"/>
      <c r="HS230" s="56"/>
      <c r="HT230" s="56"/>
      <c r="HU230" s="56"/>
      <c r="HV230" s="56"/>
      <c r="HW230" s="56"/>
      <c r="HX230" s="56"/>
      <c r="HY230" s="56"/>
      <c r="HZ230" s="56"/>
      <c r="IA230" s="56"/>
      <c r="IB230" s="56"/>
      <c r="IC230" s="56"/>
      <c r="ID230" s="56"/>
      <c r="IE230" s="56"/>
      <c r="IF230" s="56"/>
      <c r="IG230" s="56"/>
      <c r="IH230" s="56"/>
      <c r="II230" s="56"/>
      <c r="IJ230" s="56"/>
      <c r="IK230" s="56"/>
      <c r="IL230" s="56"/>
      <c r="IM230" s="56"/>
      <c r="IN230" s="56"/>
      <c r="IO230" s="56"/>
      <c r="IP230" s="56"/>
      <c r="IQ230" s="56"/>
      <c r="IR230" s="56"/>
      <c r="IS230" s="56"/>
      <c r="IT230" s="56"/>
      <c r="IU230" s="56"/>
      <c r="IV230" s="56"/>
      <c r="IW230" s="56"/>
      <c r="IX230" s="56"/>
    </row>
    <row r="231" spans="1:258">
      <c r="A231" s="143"/>
      <c r="B231" s="58">
        <v>377</v>
      </c>
      <c r="C231" s="59" t="s">
        <v>69</v>
      </c>
      <c r="D231" s="58">
        <v>200</v>
      </c>
      <c r="E231" s="58"/>
      <c r="F231" s="61">
        <v>0.06</v>
      </c>
      <c r="G231" s="61">
        <v>0.01</v>
      </c>
      <c r="H231" s="61">
        <v>11.19</v>
      </c>
      <c r="I231" s="61">
        <v>46.28</v>
      </c>
    </row>
    <row r="232" spans="1:258">
      <c r="A232" s="143"/>
      <c r="B232" s="58"/>
      <c r="C232" s="59" t="s">
        <v>17</v>
      </c>
      <c r="D232" s="58">
        <v>60</v>
      </c>
      <c r="E232" s="58"/>
      <c r="F232" s="61">
        <v>3.16</v>
      </c>
      <c r="G232" s="62">
        <v>0.4</v>
      </c>
      <c r="H232" s="61">
        <v>19.32</v>
      </c>
      <c r="I232" s="58">
        <v>94</v>
      </c>
    </row>
    <row r="233" spans="1:258">
      <c r="A233" s="143"/>
      <c r="B233" s="50" t="s">
        <v>38</v>
      </c>
      <c r="C233" s="95"/>
      <c r="D233" s="63">
        <f>SUM(D228:D232)</f>
        <v>640</v>
      </c>
      <c r="E233" s="63"/>
      <c r="F233" s="82">
        <f>SUM(F228:F232)</f>
        <v>23.299999999999997</v>
      </c>
      <c r="G233" s="82">
        <f>SUM(G228:G232)</f>
        <v>24.349999999999998</v>
      </c>
      <c r="H233" s="82">
        <f>SUM(H228:H232)</f>
        <v>89.06</v>
      </c>
      <c r="I233" s="82">
        <f>SUM(I228:I232)</f>
        <v>671.25</v>
      </c>
    </row>
    <row r="234" spans="1:258">
      <c r="A234" s="143"/>
      <c r="B234" s="50" t="s">
        <v>39</v>
      </c>
      <c r="C234" s="95"/>
      <c r="D234" s="95"/>
      <c r="E234" s="95"/>
      <c r="F234" s="95"/>
      <c r="G234" s="95"/>
      <c r="H234" s="95"/>
      <c r="I234" s="95"/>
    </row>
    <row r="235" spans="1:258">
      <c r="A235" s="143"/>
      <c r="B235" s="58">
        <v>376.03</v>
      </c>
      <c r="C235" s="59" t="s">
        <v>58</v>
      </c>
      <c r="D235" s="58">
        <v>200</v>
      </c>
      <c r="E235" s="58"/>
      <c r="F235" s="62">
        <v>5.8</v>
      </c>
      <c r="G235" s="58">
        <v>5</v>
      </c>
      <c r="H235" s="58">
        <v>8</v>
      </c>
      <c r="I235" s="58">
        <v>106</v>
      </c>
    </row>
    <row r="236" spans="1:258">
      <c r="A236" s="143"/>
      <c r="B236" s="58"/>
      <c r="C236" s="68" t="s">
        <v>59</v>
      </c>
      <c r="D236" s="69">
        <v>21</v>
      </c>
      <c r="E236" s="69"/>
      <c r="F236" s="81">
        <v>0.73</v>
      </c>
      <c r="G236" s="81">
        <v>7.35</v>
      </c>
      <c r="H236" s="81">
        <v>11.34</v>
      </c>
      <c r="I236" s="71">
        <v>115.5</v>
      </c>
    </row>
    <row r="237" spans="1:258">
      <c r="A237" s="143"/>
      <c r="B237" s="227" t="s">
        <v>42</v>
      </c>
      <c r="C237" s="227"/>
      <c r="D237" s="63">
        <f>SUM(D235:D236)</f>
        <v>221</v>
      </c>
      <c r="E237" s="63"/>
      <c r="F237" s="63">
        <f>SUM(F235:F236)</f>
        <v>6.5299999999999994</v>
      </c>
      <c r="G237" s="63">
        <f>SUM(G235:G236)</f>
        <v>12.35</v>
      </c>
      <c r="H237" s="63">
        <f>SUM(H235:H236)</f>
        <v>19.34</v>
      </c>
      <c r="I237" s="63">
        <f>SUM(I235:I236)</f>
        <v>221.5</v>
      </c>
    </row>
    <row r="238" spans="1:258">
      <c r="A238" s="143"/>
      <c r="B238" s="25" t="s">
        <v>43</v>
      </c>
      <c r="C238" s="95"/>
      <c r="D238" s="72">
        <f>D237+D233+D226+D221+D213</f>
        <v>2736</v>
      </c>
      <c r="E238" s="72"/>
      <c r="F238" s="93">
        <f>F237+F233+F226+F221+F213</f>
        <v>103.77999999999999</v>
      </c>
      <c r="G238" s="93">
        <f>G237+G233+G226+G221+G213</f>
        <v>103.58999999999999</v>
      </c>
      <c r="H238" s="93">
        <f>H237+H233+H226+H221+H213</f>
        <v>429.24000000000007</v>
      </c>
      <c r="I238" s="93">
        <f>I237+I233+I226+I221+I213</f>
        <v>3058.76</v>
      </c>
    </row>
    <row r="239" spans="1:258">
      <c r="A239" s="143"/>
      <c r="B239" s="19"/>
      <c r="C239" s="20"/>
      <c r="D239" s="20"/>
      <c r="E239" s="20"/>
      <c r="F239" s="20"/>
      <c r="G239" s="20"/>
      <c r="H239" s="20"/>
      <c r="I239" s="20"/>
    </row>
    <row r="240" spans="1:258">
      <c r="A240" s="143"/>
      <c r="B240" s="143"/>
      <c r="C240" s="13"/>
      <c r="D240" s="13"/>
      <c r="E240" s="13"/>
      <c r="F240" s="13"/>
      <c r="G240" s="13"/>
      <c r="H240" s="13"/>
      <c r="I240" s="13"/>
    </row>
    <row r="241" spans="1:9">
      <c r="A241" s="143"/>
      <c r="B241" s="21" t="s">
        <v>3</v>
      </c>
      <c r="C241" s="147">
        <v>7</v>
      </c>
      <c r="D241" s="13"/>
      <c r="E241" s="13"/>
      <c r="F241" s="13"/>
      <c r="G241" s="226"/>
      <c r="H241" s="226"/>
      <c r="I241" s="226"/>
    </row>
    <row r="242" spans="1:9" ht="29.85" customHeight="1">
      <c r="A242" s="143"/>
      <c r="B242" s="22" t="s">
        <v>4</v>
      </c>
      <c r="C242" s="23" t="s">
        <v>5</v>
      </c>
      <c r="D242" s="23" t="s">
        <v>6</v>
      </c>
      <c r="E242" s="23"/>
      <c r="F242" s="3" t="s">
        <v>7</v>
      </c>
      <c r="G242" s="3"/>
      <c r="H242" s="3"/>
      <c r="I242" s="3" t="s">
        <v>8</v>
      </c>
    </row>
    <row r="243" spans="1:9" ht="26.65" customHeight="1">
      <c r="A243" s="143"/>
      <c r="B243" s="148"/>
      <c r="C243" s="95"/>
      <c r="D243" s="95"/>
      <c r="E243" s="95"/>
      <c r="F243" s="23" t="s">
        <v>9</v>
      </c>
      <c r="G243" s="23" t="s">
        <v>10</v>
      </c>
      <c r="H243" s="23" t="s">
        <v>11</v>
      </c>
      <c r="I243" s="3"/>
    </row>
    <row r="244" spans="1:9">
      <c r="A244" s="143"/>
      <c r="B244" s="24">
        <v>1</v>
      </c>
      <c r="C244" s="24">
        <v>2</v>
      </c>
      <c r="D244" s="24">
        <v>3</v>
      </c>
      <c r="E244" s="24"/>
      <c r="F244" s="24">
        <v>4</v>
      </c>
      <c r="G244" s="24">
        <v>5</v>
      </c>
      <c r="H244" s="24">
        <v>6</v>
      </c>
      <c r="I244" s="24">
        <v>7</v>
      </c>
    </row>
    <row r="245" spans="1:9">
      <c r="A245" s="143"/>
      <c r="B245" s="25" t="s">
        <v>12</v>
      </c>
      <c r="C245" s="95"/>
      <c r="D245" s="95"/>
      <c r="E245" s="95"/>
      <c r="F245" s="95"/>
      <c r="G245" s="95"/>
      <c r="H245" s="95"/>
      <c r="I245" s="95"/>
    </row>
    <row r="246" spans="1:9">
      <c r="A246" s="143"/>
      <c r="B246" s="31">
        <v>14</v>
      </c>
      <c r="C246" s="48" t="s">
        <v>105</v>
      </c>
      <c r="D246" s="31">
        <v>10</v>
      </c>
      <c r="E246" s="31"/>
      <c r="F246" s="74">
        <v>0.08</v>
      </c>
      <c r="G246" s="74">
        <v>7.25</v>
      </c>
      <c r="H246" s="74">
        <v>0.13</v>
      </c>
      <c r="I246" s="74">
        <v>66.09</v>
      </c>
    </row>
    <row r="247" spans="1:9" ht="19.350000000000001" customHeight="1">
      <c r="A247" s="143"/>
      <c r="B247" s="65">
        <v>173.05</v>
      </c>
      <c r="C247" s="66" t="s">
        <v>87</v>
      </c>
      <c r="D247" s="65">
        <v>250</v>
      </c>
      <c r="E247" s="65"/>
      <c r="F247" s="102">
        <v>6.68</v>
      </c>
      <c r="G247" s="102">
        <v>6.9</v>
      </c>
      <c r="H247" s="102">
        <v>52.99</v>
      </c>
      <c r="I247" s="102">
        <v>300.77999999999997</v>
      </c>
    </row>
    <row r="248" spans="1:9">
      <c r="A248" s="143"/>
      <c r="B248" s="31">
        <v>382</v>
      </c>
      <c r="C248" s="48" t="s">
        <v>31</v>
      </c>
      <c r="D248" s="31">
        <v>200</v>
      </c>
      <c r="E248" s="31"/>
      <c r="F248" s="74">
        <v>3.99</v>
      </c>
      <c r="G248" s="74">
        <v>3.17</v>
      </c>
      <c r="H248" s="74">
        <v>16.34</v>
      </c>
      <c r="I248" s="74">
        <v>111.18</v>
      </c>
    </row>
    <row r="249" spans="1:9">
      <c r="A249" s="143"/>
      <c r="B249" s="31"/>
      <c r="C249" s="48" t="s">
        <v>17</v>
      </c>
      <c r="D249" s="31">
        <v>50</v>
      </c>
      <c r="E249" s="31"/>
      <c r="F249" s="74">
        <v>4.74</v>
      </c>
      <c r="G249" s="49">
        <v>0.6</v>
      </c>
      <c r="H249" s="74">
        <v>28.98</v>
      </c>
      <c r="I249" s="31">
        <v>141</v>
      </c>
    </row>
    <row r="250" spans="1:9">
      <c r="A250" s="143"/>
      <c r="B250" s="31">
        <v>338</v>
      </c>
      <c r="C250" s="48" t="s">
        <v>55</v>
      </c>
      <c r="D250" s="31">
        <v>100</v>
      </c>
      <c r="E250" s="31"/>
      <c r="F250" s="49">
        <v>0.4</v>
      </c>
      <c r="G250" s="49">
        <v>0.4</v>
      </c>
      <c r="H250" s="49">
        <v>9.8000000000000007</v>
      </c>
      <c r="I250" s="31">
        <v>47</v>
      </c>
    </row>
    <row r="251" spans="1:9">
      <c r="A251" s="143"/>
      <c r="B251" s="228" t="s">
        <v>19</v>
      </c>
      <c r="C251" s="228"/>
      <c r="D251" s="36">
        <f>SUM(D246:D250)</f>
        <v>610</v>
      </c>
      <c r="E251" s="36"/>
      <c r="F251" s="37">
        <f>SUM(F246:F250)</f>
        <v>15.89</v>
      </c>
      <c r="G251" s="37">
        <f>SUM(G246:G250)</f>
        <v>18.32</v>
      </c>
      <c r="H251" s="37">
        <f>SUM(H246:H250)</f>
        <v>108.24000000000001</v>
      </c>
      <c r="I251" s="37">
        <f>SUM(I246:I250)</f>
        <v>666.05</v>
      </c>
    </row>
    <row r="252" spans="1:9">
      <c r="A252" s="143"/>
      <c r="B252" s="25" t="s">
        <v>20</v>
      </c>
      <c r="C252" s="95"/>
      <c r="D252" s="95"/>
      <c r="E252" s="95"/>
      <c r="F252" s="95"/>
      <c r="G252" s="95"/>
      <c r="H252" s="95"/>
      <c r="I252" s="95"/>
    </row>
    <row r="253" spans="1:9" ht="29.85" customHeight="1">
      <c r="A253" s="143"/>
      <c r="B253" s="38">
        <v>23</v>
      </c>
      <c r="C253" s="43" t="s">
        <v>73</v>
      </c>
      <c r="D253" s="118">
        <v>100</v>
      </c>
      <c r="E253" s="118"/>
      <c r="F253" s="41">
        <v>1.68</v>
      </c>
      <c r="G253" s="41">
        <v>6.83</v>
      </c>
      <c r="H253" s="41">
        <v>4.96</v>
      </c>
      <c r="I253" s="41">
        <v>88.58</v>
      </c>
    </row>
    <row r="254" spans="1:9" ht="23.1" customHeight="1">
      <c r="A254" s="143"/>
      <c r="B254" s="31">
        <v>102</v>
      </c>
      <c r="C254" s="48" t="s">
        <v>106</v>
      </c>
      <c r="D254" s="118">
        <v>250</v>
      </c>
      <c r="E254" s="118"/>
      <c r="F254" s="41">
        <v>5.87</v>
      </c>
      <c r="G254" s="41">
        <v>5.37</v>
      </c>
      <c r="H254" s="41">
        <v>19.27</v>
      </c>
      <c r="I254" s="41">
        <v>128.37</v>
      </c>
    </row>
    <row r="255" spans="1:9" ht="21.6" customHeight="1">
      <c r="A255" s="143"/>
      <c r="B255" s="31">
        <v>322</v>
      </c>
      <c r="C255" s="48" t="s">
        <v>107</v>
      </c>
      <c r="D255" s="31">
        <v>100</v>
      </c>
      <c r="E255" s="31"/>
      <c r="F255" s="74">
        <v>17.95</v>
      </c>
      <c r="G255" s="74">
        <v>9.4499999999999993</v>
      </c>
      <c r="H255" s="74">
        <v>0.28999999999999998</v>
      </c>
      <c r="I255" s="74">
        <v>158.04</v>
      </c>
    </row>
    <row r="256" spans="1:9">
      <c r="A256" s="143"/>
      <c r="B256" s="58">
        <v>125</v>
      </c>
      <c r="C256" s="59" t="s">
        <v>86</v>
      </c>
      <c r="D256" s="58">
        <v>180</v>
      </c>
      <c r="E256" s="58"/>
      <c r="F256" s="62">
        <v>3.9</v>
      </c>
      <c r="G256" s="61">
        <v>1.1000000000000001</v>
      </c>
      <c r="H256" s="61">
        <v>29.6</v>
      </c>
      <c r="I256" s="61">
        <v>150.69999999999999</v>
      </c>
    </row>
    <row r="257" spans="1:10">
      <c r="A257" s="143"/>
      <c r="B257" s="31">
        <v>349</v>
      </c>
      <c r="C257" s="48" t="s">
        <v>52</v>
      </c>
      <c r="D257" s="31">
        <v>200</v>
      </c>
      <c r="E257" s="31"/>
      <c r="F257" s="74">
        <v>0.59</v>
      </c>
      <c r="G257" s="74">
        <v>0.05</v>
      </c>
      <c r="H257" s="74">
        <v>18.579999999999998</v>
      </c>
      <c r="I257" s="74">
        <v>77.94</v>
      </c>
    </row>
    <row r="258" spans="1:10">
      <c r="A258" s="143"/>
      <c r="B258" s="31"/>
      <c r="C258" s="43" t="s">
        <v>17</v>
      </c>
      <c r="D258" s="38">
        <v>50</v>
      </c>
      <c r="E258" s="38"/>
      <c r="F258" s="41">
        <v>3.16</v>
      </c>
      <c r="G258" s="42">
        <v>0.4</v>
      </c>
      <c r="H258" s="41">
        <v>19.32</v>
      </c>
      <c r="I258" s="38">
        <v>94</v>
      </c>
    </row>
    <row r="259" spans="1:10">
      <c r="A259" s="143"/>
      <c r="B259" s="31"/>
      <c r="C259" s="43" t="s">
        <v>27</v>
      </c>
      <c r="D259" s="38">
        <v>60</v>
      </c>
      <c r="E259" s="38"/>
      <c r="F259" s="42">
        <v>3.3</v>
      </c>
      <c r="G259" s="42">
        <v>0.6</v>
      </c>
      <c r="H259" s="41">
        <v>19.829999999999998</v>
      </c>
      <c r="I259" s="38">
        <v>99</v>
      </c>
    </row>
    <row r="260" spans="1:10">
      <c r="A260" s="143"/>
      <c r="B260" s="25" t="s">
        <v>28</v>
      </c>
      <c r="C260" s="95"/>
      <c r="D260" s="36">
        <f>SUM(D253:D259)</f>
        <v>940</v>
      </c>
      <c r="E260" s="36"/>
      <c r="F260" s="93">
        <f>SUM(F253:F259)</f>
        <v>36.449999999999996</v>
      </c>
      <c r="G260" s="93">
        <f>SUM(G253:G259)</f>
        <v>23.8</v>
      </c>
      <c r="H260" s="93">
        <f>SUM(H253:H259)</f>
        <v>111.85000000000001</v>
      </c>
      <c r="I260" s="93">
        <f>SUM(I253:I259)</f>
        <v>796.63000000000011</v>
      </c>
    </row>
    <row r="261" spans="1:10">
      <c r="A261" s="143"/>
      <c r="B261" s="25" t="s">
        <v>29</v>
      </c>
      <c r="C261" s="95"/>
      <c r="D261" s="95"/>
      <c r="E261" s="95"/>
      <c r="F261" s="95"/>
      <c r="G261" s="95"/>
      <c r="H261" s="95"/>
      <c r="I261" s="95"/>
    </row>
    <row r="262" spans="1:10">
      <c r="A262" s="143"/>
      <c r="B262" s="31">
        <v>421</v>
      </c>
      <c r="C262" s="48" t="s">
        <v>108</v>
      </c>
      <c r="D262" s="31">
        <v>75</v>
      </c>
      <c r="E262" s="31"/>
      <c r="F262" s="74">
        <v>4.78</v>
      </c>
      <c r="G262" s="74">
        <v>8.35</v>
      </c>
      <c r="H262" s="74">
        <v>33.65</v>
      </c>
      <c r="I262" s="49">
        <v>229.5</v>
      </c>
    </row>
    <row r="263" spans="1:10">
      <c r="A263" s="143"/>
      <c r="B263" s="31">
        <v>376</v>
      </c>
      <c r="C263" s="48" t="s">
        <v>15</v>
      </c>
      <c r="D263" s="31">
        <v>200</v>
      </c>
      <c r="E263" s="31"/>
      <c r="F263" s="75"/>
      <c r="G263" s="75"/>
      <c r="H263" s="74">
        <v>11.09</v>
      </c>
      <c r="I263" s="74">
        <v>44.34</v>
      </c>
    </row>
    <row r="264" spans="1:10">
      <c r="A264" s="143"/>
      <c r="B264" s="31">
        <v>338</v>
      </c>
      <c r="C264" s="48" t="s">
        <v>32</v>
      </c>
      <c r="D264" s="31">
        <v>100</v>
      </c>
      <c r="E264" s="31"/>
      <c r="F264" s="49">
        <v>0.4</v>
      </c>
      <c r="G264" s="49">
        <v>0.3</v>
      </c>
      <c r="H264" s="49">
        <v>10.3</v>
      </c>
      <c r="I264" s="31">
        <v>47</v>
      </c>
    </row>
    <row r="265" spans="1:10">
      <c r="A265" s="143"/>
      <c r="B265" s="228" t="s">
        <v>33</v>
      </c>
      <c r="C265" s="228"/>
      <c r="D265" s="36">
        <f>SUM(D262:D264)</f>
        <v>375</v>
      </c>
      <c r="E265" s="36"/>
      <c r="F265" s="84">
        <f>SUM(F262:F264)</f>
        <v>5.1800000000000006</v>
      </c>
      <c r="G265" s="84">
        <f>SUM(G262:G264)</f>
        <v>8.65</v>
      </c>
      <c r="H265" s="84">
        <f>SUM(H262:H264)</f>
        <v>55.039999999999992</v>
      </c>
      <c r="I265" s="84">
        <f>SUM(I262:I264)</f>
        <v>320.84000000000003</v>
      </c>
    </row>
    <row r="266" spans="1:10">
      <c r="A266" s="143"/>
      <c r="B266" s="50" t="s">
        <v>34</v>
      </c>
      <c r="C266" s="95"/>
      <c r="D266" s="95"/>
      <c r="E266" s="95"/>
      <c r="F266" s="95"/>
      <c r="G266" s="95"/>
      <c r="H266" s="95"/>
      <c r="I266" s="95"/>
    </row>
    <row r="267" spans="1:10" ht="32.25" customHeight="1">
      <c r="A267" s="143"/>
      <c r="B267" s="38">
        <v>40</v>
      </c>
      <c r="C267" s="43" t="s">
        <v>97</v>
      </c>
      <c r="D267" s="38">
        <v>100</v>
      </c>
      <c r="E267" s="38"/>
      <c r="F267" s="41">
        <v>4.74</v>
      </c>
      <c r="G267" s="41">
        <v>7.55</v>
      </c>
      <c r="H267" s="41">
        <v>12.25</v>
      </c>
      <c r="I267" s="41">
        <v>137.09</v>
      </c>
      <c r="J267" s="159"/>
    </row>
    <row r="268" spans="1:10">
      <c r="A268" s="143"/>
      <c r="B268" s="31">
        <v>280</v>
      </c>
      <c r="C268" s="48" t="s">
        <v>109</v>
      </c>
      <c r="D268" s="31">
        <v>100</v>
      </c>
      <c r="E268" s="31"/>
      <c r="F268" s="74">
        <v>13.97</v>
      </c>
      <c r="G268" s="74">
        <v>17.93</v>
      </c>
      <c r="H268" s="74">
        <v>1.1200000000000001</v>
      </c>
      <c r="I268" s="74">
        <v>221.85</v>
      </c>
    </row>
    <row r="269" spans="1:10">
      <c r="A269" s="143"/>
      <c r="B269" s="58"/>
      <c r="C269" s="59" t="s">
        <v>110</v>
      </c>
      <c r="D269" s="118">
        <v>180</v>
      </c>
      <c r="E269" s="118"/>
      <c r="F269" s="160">
        <v>10.8</v>
      </c>
      <c r="G269" s="160">
        <v>2.2999999999999998</v>
      </c>
      <c r="H269" s="160">
        <v>12.2</v>
      </c>
      <c r="I269" s="161">
        <v>118.6</v>
      </c>
    </row>
    <row r="270" spans="1:10">
      <c r="A270" s="143"/>
      <c r="B270" s="58">
        <v>377</v>
      </c>
      <c r="C270" s="59" t="s">
        <v>69</v>
      </c>
      <c r="D270" s="58">
        <v>200</v>
      </c>
      <c r="E270" s="58"/>
      <c r="F270" s="61">
        <v>0.06</v>
      </c>
      <c r="G270" s="61">
        <v>0.01</v>
      </c>
      <c r="H270" s="61">
        <v>11.19</v>
      </c>
      <c r="I270" s="61">
        <v>46.28</v>
      </c>
    </row>
    <row r="271" spans="1:10">
      <c r="A271" s="143"/>
      <c r="B271" s="58"/>
      <c r="C271" s="59" t="s">
        <v>17</v>
      </c>
      <c r="D271" s="58">
        <v>60</v>
      </c>
      <c r="E271" s="58"/>
      <c r="F271" s="61">
        <v>2.37</v>
      </c>
      <c r="G271" s="62">
        <v>0.3</v>
      </c>
      <c r="H271" s="61">
        <v>14.49</v>
      </c>
      <c r="I271" s="62">
        <v>70.5</v>
      </c>
    </row>
    <row r="272" spans="1:10">
      <c r="A272" s="143"/>
      <c r="B272" s="50" t="s">
        <v>38</v>
      </c>
      <c r="C272" s="95"/>
      <c r="D272" s="63">
        <f>SUM(D267:D271)</f>
        <v>640</v>
      </c>
      <c r="E272" s="63"/>
      <c r="F272" s="64">
        <f>SUM(F267:F271)</f>
        <v>31.94</v>
      </c>
      <c r="G272" s="64">
        <f>SUM(G267:G271)</f>
        <v>28.090000000000003</v>
      </c>
      <c r="H272" s="64">
        <f>SUM(H267:H271)</f>
        <v>51.25</v>
      </c>
      <c r="I272" s="64">
        <f>SUM(I267:I271)</f>
        <v>594.31999999999994</v>
      </c>
    </row>
    <row r="273" spans="1:9">
      <c r="A273" s="143"/>
      <c r="B273" s="50" t="s">
        <v>39</v>
      </c>
      <c r="C273" s="95"/>
      <c r="D273" s="95"/>
      <c r="E273" s="95"/>
      <c r="F273" s="95"/>
      <c r="G273" s="95"/>
      <c r="H273" s="95"/>
      <c r="I273" s="95"/>
    </row>
    <row r="274" spans="1:9">
      <c r="A274" s="143"/>
      <c r="B274" s="58">
        <v>376.02</v>
      </c>
      <c r="C274" s="59" t="s">
        <v>76</v>
      </c>
      <c r="D274" s="58">
        <v>200</v>
      </c>
      <c r="E274" s="58"/>
      <c r="F274" s="62">
        <v>5.8</v>
      </c>
      <c r="G274" s="58">
        <v>5</v>
      </c>
      <c r="H274" s="62">
        <v>9.6</v>
      </c>
      <c r="I274" s="58">
        <v>108</v>
      </c>
    </row>
    <row r="275" spans="1:9">
      <c r="A275" s="143"/>
      <c r="B275" s="58"/>
      <c r="C275" s="68" t="s">
        <v>41</v>
      </c>
      <c r="D275" s="69">
        <v>22</v>
      </c>
      <c r="E275" s="69"/>
      <c r="F275" s="70">
        <v>0.45</v>
      </c>
      <c r="G275" s="70">
        <v>2.86</v>
      </c>
      <c r="H275" s="70">
        <v>10.43</v>
      </c>
      <c r="I275" s="71">
        <v>69.33</v>
      </c>
    </row>
    <row r="276" spans="1:9">
      <c r="A276" s="143"/>
      <c r="B276" s="50" t="s">
        <v>42</v>
      </c>
      <c r="C276" s="95"/>
      <c r="D276" s="63">
        <f>SUM(D274:D275)</f>
        <v>222</v>
      </c>
      <c r="E276" s="63"/>
      <c r="F276" s="82">
        <f>SUM(F274:F275)</f>
        <v>6.25</v>
      </c>
      <c r="G276" s="82">
        <f>SUM(G274:G275)</f>
        <v>7.8599999999999994</v>
      </c>
      <c r="H276" s="82">
        <f>SUM(H274:H275)</f>
        <v>20.03</v>
      </c>
      <c r="I276" s="82">
        <f>SUM(I274:I275)</f>
        <v>177.32999999999998</v>
      </c>
    </row>
    <row r="277" spans="1:9">
      <c r="A277" s="143"/>
      <c r="B277" s="25" t="s">
        <v>43</v>
      </c>
      <c r="C277" s="95"/>
      <c r="D277" s="72">
        <f>D276+D272+D265+D260+D251</f>
        <v>2787</v>
      </c>
      <c r="E277" s="72"/>
      <c r="F277" s="93">
        <f>F276+F272+F265+F260+F251</f>
        <v>95.71</v>
      </c>
      <c r="G277" s="93">
        <f>G276+G272+G265+G260+G251</f>
        <v>86.72</v>
      </c>
      <c r="H277" s="93">
        <f>H276+H272+H265+H260+H251</f>
        <v>346.41</v>
      </c>
      <c r="I277" s="93">
        <f>I276+I272+I265+I260+I251</f>
        <v>2555.17</v>
      </c>
    </row>
    <row r="278" spans="1:9">
      <c r="A278" s="143"/>
      <c r="B278" s="19"/>
      <c r="C278" s="20"/>
      <c r="D278" s="20"/>
      <c r="E278" s="20"/>
      <c r="F278" s="20"/>
      <c r="G278" s="20"/>
      <c r="H278" s="20"/>
      <c r="I278" s="20"/>
    </row>
    <row r="279" spans="1:9">
      <c r="A279" s="143"/>
      <c r="B279" s="143"/>
      <c r="C279" s="13"/>
      <c r="D279" s="13"/>
      <c r="E279" s="13"/>
      <c r="F279" s="13"/>
      <c r="G279" s="13"/>
      <c r="H279" s="13"/>
      <c r="I279" s="13"/>
    </row>
    <row r="280" spans="1:9">
      <c r="A280" s="143"/>
      <c r="B280" s="21" t="s">
        <v>3</v>
      </c>
      <c r="C280" s="147">
        <v>8</v>
      </c>
      <c r="D280" s="13"/>
      <c r="E280" s="13"/>
      <c r="F280" s="13"/>
      <c r="G280" s="226"/>
      <c r="H280" s="226"/>
      <c r="I280" s="226"/>
    </row>
    <row r="281" spans="1:9" ht="35.1" customHeight="1">
      <c r="A281" s="143"/>
      <c r="B281" s="22" t="s">
        <v>4</v>
      </c>
      <c r="C281" s="23" t="s">
        <v>5</v>
      </c>
      <c r="D281" s="23" t="s">
        <v>6</v>
      </c>
      <c r="E281" s="23"/>
      <c r="F281" s="3" t="s">
        <v>7</v>
      </c>
      <c r="G281" s="3"/>
      <c r="H281" s="3"/>
      <c r="I281" s="3" t="s">
        <v>8</v>
      </c>
    </row>
    <row r="282" spans="1:9">
      <c r="A282" s="143"/>
      <c r="B282" s="148"/>
      <c r="C282" s="95"/>
      <c r="D282" s="95"/>
      <c r="E282" s="95"/>
      <c r="F282" s="23" t="s">
        <v>9</v>
      </c>
      <c r="G282" s="23" t="s">
        <v>10</v>
      </c>
      <c r="H282" s="23" t="s">
        <v>11</v>
      </c>
      <c r="I282" s="3"/>
    </row>
    <row r="283" spans="1:9">
      <c r="A283" s="143"/>
      <c r="B283" s="24">
        <v>1</v>
      </c>
      <c r="C283" s="24">
        <v>2</v>
      </c>
      <c r="D283" s="24">
        <v>3</v>
      </c>
      <c r="E283" s="24"/>
      <c r="F283" s="24">
        <v>4</v>
      </c>
      <c r="G283" s="24">
        <v>5</v>
      </c>
      <c r="H283" s="24">
        <v>6</v>
      </c>
      <c r="I283" s="24">
        <v>7</v>
      </c>
    </row>
    <row r="284" spans="1:9">
      <c r="A284" s="143"/>
      <c r="B284" s="25" t="s">
        <v>12</v>
      </c>
      <c r="C284" s="95"/>
      <c r="D284" s="95"/>
      <c r="E284" s="95"/>
      <c r="F284" s="95"/>
      <c r="G284" s="95"/>
      <c r="H284" s="95"/>
      <c r="I284" s="95"/>
    </row>
    <row r="285" spans="1:9">
      <c r="A285" s="143"/>
      <c r="B285" s="146">
        <v>15</v>
      </c>
      <c r="C285" s="78" t="s">
        <v>112</v>
      </c>
      <c r="D285" s="106">
        <v>50</v>
      </c>
      <c r="E285" s="107"/>
      <c r="F285" s="108">
        <v>6.5</v>
      </c>
      <c r="G285" s="109">
        <v>12.5</v>
      </c>
      <c r="H285" s="108">
        <v>0</v>
      </c>
      <c r="I285" s="109">
        <v>138.5</v>
      </c>
    </row>
    <row r="286" spans="1:9" ht="25.5" customHeight="1">
      <c r="A286" s="143"/>
      <c r="B286" s="146">
        <v>16</v>
      </c>
      <c r="C286" s="110" t="s">
        <v>113</v>
      </c>
      <c r="D286" s="111">
        <v>185</v>
      </c>
      <c r="E286" s="107"/>
      <c r="F286" s="112">
        <v>10.64</v>
      </c>
      <c r="G286" s="112">
        <v>14.35</v>
      </c>
      <c r="H286" s="112">
        <v>52.25</v>
      </c>
      <c r="I286" s="112">
        <v>382</v>
      </c>
    </row>
    <row r="287" spans="1:9">
      <c r="A287" s="143"/>
      <c r="B287" s="31">
        <v>173</v>
      </c>
      <c r="C287" s="27" t="s">
        <v>15</v>
      </c>
      <c r="D287" s="26" t="s">
        <v>16</v>
      </c>
      <c r="E287" s="33"/>
      <c r="F287" s="34"/>
      <c r="G287" s="34"/>
      <c r="H287" s="32">
        <v>11.09</v>
      </c>
      <c r="I287" s="32">
        <v>44.34</v>
      </c>
    </row>
    <row r="288" spans="1:9">
      <c r="A288" s="143"/>
      <c r="B288" s="31"/>
      <c r="C288" s="48" t="s">
        <v>17</v>
      </c>
      <c r="D288" s="31">
        <v>50</v>
      </c>
      <c r="E288" s="31"/>
      <c r="F288" s="74">
        <v>4.74</v>
      </c>
      <c r="G288" s="49">
        <v>0.6</v>
      </c>
      <c r="H288" s="74">
        <v>28.98</v>
      </c>
      <c r="I288" s="31">
        <v>141</v>
      </c>
    </row>
    <row r="289" spans="1:9">
      <c r="A289" s="143"/>
      <c r="B289" s="31"/>
      <c r="C289" s="27" t="s">
        <v>18</v>
      </c>
      <c r="D289" s="26">
        <v>100</v>
      </c>
      <c r="E289" s="33"/>
      <c r="F289" s="35">
        <v>0.4</v>
      </c>
      <c r="G289" s="35">
        <v>0.3</v>
      </c>
      <c r="H289" s="35">
        <v>10.9</v>
      </c>
      <c r="I289" s="26">
        <v>42</v>
      </c>
    </row>
    <row r="290" spans="1:9">
      <c r="A290" s="143"/>
      <c r="B290" s="25" t="s">
        <v>19</v>
      </c>
      <c r="C290" s="95"/>
      <c r="D290" s="36">
        <v>585</v>
      </c>
      <c r="E290" s="36"/>
      <c r="F290" s="37">
        <f>SUM(F285:F289)</f>
        <v>22.28</v>
      </c>
      <c r="G290" s="37">
        <f>SUM(G285:G289)</f>
        <v>27.750000000000004</v>
      </c>
      <c r="H290" s="37">
        <f>SUM(H285:H289)</f>
        <v>103.22000000000001</v>
      </c>
      <c r="I290" s="37">
        <f>SUM(I285:I289)</f>
        <v>747.84</v>
      </c>
    </row>
    <row r="291" spans="1:9">
      <c r="A291" s="143"/>
      <c r="B291" s="25" t="s">
        <v>20</v>
      </c>
      <c r="C291" s="95"/>
      <c r="D291" s="95"/>
      <c r="E291" s="95"/>
      <c r="F291" s="95"/>
      <c r="G291" s="95"/>
      <c r="H291" s="95"/>
      <c r="I291" s="95"/>
    </row>
    <row r="292" spans="1:9" ht="23.65" customHeight="1">
      <c r="A292" s="143"/>
      <c r="B292" s="160" t="s">
        <v>114</v>
      </c>
      <c r="C292" s="104" t="s">
        <v>210</v>
      </c>
      <c r="D292" s="162">
        <v>100</v>
      </c>
      <c r="E292" s="46"/>
      <c r="F292" s="41">
        <v>2.1</v>
      </c>
      <c r="G292" s="41">
        <v>5.18</v>
      </c>
      <c r="H292" s="41">
        <v>7.43</v>
      </c>
      <c r="I292" s="42">
        <v>85</v>
      </c>
    </row>
    <row r="293" spans="1:9" ht="26.1" customHeight="1">
      <c r="A293" s="143"/>
      <c r="B293" s="38" t="s">
        <v>116</v>
      </c>
      <c r="C293" s="43" t="s">
        <v>211</v>
      </c>
      <c r="D293" s="118">
        <v>255</v>
      </c>
      <c r="E293" s="40"/>
      <c r="F293" s="41">
        <v>2.14</v>
      </c>
      <c r="G293" s="41">
        <v>2.84</v>
      </c>
      <c r="H293" s="41">
        <v>17.829999999999998</v>
      </c>
      <c r="I293" s="41">
        <v>149.56</v>
      </c>
    </row>
    <row r="294" spans="1:9">
      <c r="A294" s="143"/>
      <c r="B294" s="41" t="s">
        <v>182</v>
      </c>
      <c r="C294" s="27" t="s">
        <v>117</v>
      </c>
      <c r="D294" s="106">
        <v>100</v>
      </c>
      <c r="E294" s="40"/>
      <c r="F294" s="29">
        <v>12.88</v>
      </c>
      <c r="G294" s="29">
        <v>13.96</v>
      </c>
      <c r="H294" s="29">
        <v>15.5</v>
      </c>
      <c r="I294" s="29">
        <f>H294*4+G294*9+F294*4</f>
        <v>239.16000000000003</v>
      </c>
    </row>
    <row r="295" spans="1:9" ht="31.5">
      <c r="A295" s="143"/>
      <c r="B295" s="38" t="s">
        <v>23</v>
      </c>
      <c r="C295" s="27" t="s">
        <v>207</v>
      </c>
      <c r="D295" s="106">
        <v>185</v>
      </c>
      <c r="E295" s="113"/>
      <c r="F295" s="42">
        <v>7.55</v>
      </c>
      <c r="G295" s="41">
        <v>5.36</v>
      </c>
      <c r="H295" s="42">
        <v>51.56</v>
      </c>
      <c r="I295" s="42">
        <v>284.70999999999998</v>
      </c>
    </row>
    <row r="296" spans="1:9">
      <c r="A296" s="143"/>
      <c r="B296" s="38" t="s">
        <v>25</v>
      </c>
      <c r="C296" s="27" t="s">
        <v>69</v>
      </c>
      <c r="D296" s="87" t="s">
        <v>70</v>
      </c>
      <c r="E296" s="40"/>
      <c r="F296" s="88">
        <v>0.06</v>
      </c>
      <c r="G296" s="88">
        <f>0.06</f>
        <v>0.06</v>
      </c>
      <c r="H296" s="88">
        <f>6.7</f>
        <v>6.7</v>
      </c>
      <c r="I296" s="29">
        <f>H296*4+G296*9+F296*4</f>
        <v>27.58</v>
      </c>
    </row>
    <row r="297" spans="1:9">
      <c r="A297" s="143"/>
      <c r="B297" s="41"/>
      <c r="C297" s="39" t="s">
        <v>17</v>
      </c>
      <c r="D297" s="38">
        <v>40</v>
      </c>
      <c r="E297" s="40"/>
      <c r="F297" s="41">
        <v>3.16</v>
      </c>
      <c r="G297" s="42">
        <v>0.4</v>
      </c>
      <c r="H297" s="41">
        <v>19.32</v>
      </c>
      <c r="I297" s="38">
        <v>94</v>
      </c>
    </row>
    <row r="298" spans="1:9">
      <c r="A298" s="143"/>
      <c r="B298" s="41"/>
      <c r="C298" s="39" t="s">
        <v>27</v>
      </c>
      <c r="D298" s="38">
        <v>50</v>
      </c>
      <c r="E298" s="40"/>
      <c r="F298" s="42">
        <v>3.3</v>
      </c>
      <c r="G298" s="42">
        <v>0.6</v>
      </c>
      <c r="H298" s="41">
        <v>19.829999999999998</v>
      </c>
      <c r="I298" s="38">
        <v>99</v>
      </c>
    </row>
    <row r="299" spans="1:9">
      <c r="A299" s="143"/>
      <c r="B299" s="125" t="s">
        <v>28</v>
      </c>
      <c r="C299" s="95"/>
      <c r="D299" s="45">
        <v>930</v>
      </c>
      <c r="E299" s="45"/>
      <c r="F299" s="47">
        <f>SUM(F292:F298)</f>
        <v>31.19</v>
      </c>
      <c r="G299" s="47">
        <v>23.56</v>
      </c>
      <c r="H299" s="47">
        <f>SUM(H292:H298)</f>
        <v>138.17000000000002</v>
      </c>
      <c r="I299" s="47">
        <f>SUM(I292:I298)</f>
        <v>979.0100000000001</v>
      </c>
    </row>
    <row r="300" spans="1:9">
      <c r="A300" s="143"/>
      <c r="B300" s="25" t="s">
        <v>29</v>
      </c>
      <c r="C300" s="95"/>
      <c r="D300" s="95"/>
      <c r="E300" s="95"/>
      <c r="F300" s="95"/>
      <c r="G300" s="95"/>
      <c r="H300" s="95"/>
      <c r="I300" s="95"/>
    </row>
    <row r="301" spans="1:9" ht="31.5">
      <c r="A301" s="143"/>
      <c r="B301" s="31"/>
      <c r="C301" s="48" t="s">
        <v>118</v>
      </c>
      <c r="D301" s="31">
        <v>80</v>
      </c>
      <c r="E301" s="31"/>
      <c r="F301" s="91">
        <v>5.72</v>
      </c>
      <c r="G301" s="91">
        <v>10.29</v>
      </c>
      <c r="H301" s="91">
        <v>38.92</v>
      </c>
      <c r="I301" s="91">
        <v>271.27999999999997</v>
      </c>
    </row>
    <row r="302" spans="1:9">
      <c r="A302" s="143"/>
      <c r="B302" s="31">
        <v>378</v>
      </c>
      <c r="C302" s="48" t="s">
        <v>54</v>
      </c>
      <c r="D302" s="31">
        <v>200</v>
      </c>
      <c r="E302" s="31"/>
      <c r="F302" s="74">
        <v>1.61</v>
      </c>
      <c r="G302" s="74">
        <v>1.39</v>
      </c>
      <c r="H302" s="74">
        <v>13.76</v>
      </c>
      <c r="I302" s="74">
        <v>74.34</v>
      </c>
    </row>
    <row r="303" spans="1:9">
      <c r="A303" s="143"/>
      <c r="B303" s="31">
        <v>338</v>
      </c>
      <c r="C303" s="48" t="s">
        <v>32</v>
      </c>
      <c r="D303" s="31">
        <v>100</v>
      </c>
      <c r="E303" s="31"/>
      <c r="F303" s="49">
        <v>0.4</v>
      </c>
      <c r="G303" s="49">
        <v>0.3</v>
      </c>
      <c r="H303" s="49">
        <v>10.3</v>
      </c>
      <c r="I303" s="31">
        <v>47</v>
      </c>
    </row>
    <row r="304" spans="1:9">
      <c r="A304" s="143"/>
      <c r="B304" s="25" t="s">
        <v>33</v>
      </c>
      <c r="C304" s="95"/>
      <c r="D304" s="36">
        <f>SUM(D301:D303)</f>
        <v>380</v>
      </c>
      <c r="E304" s="36"/>
      <c r="F304" s="84">
        <f>SUM(F301:F303)</f>
        <v>7.73</v>
      </c>
      <c r="G304" s="84">
        <f>SUM(G301:G303)</f>
        <v>11.98</v>
      </c>
      <c r="H304" s="84">
        <f>SUM(H301:H303)</f>
        <v>62.980000000000004</v>
      </c>
      <c r="I304" s="84">
        <f>SUM(I301:I303)</f>
        <v>392.62</v>
      </c>
    </row>
    <row r="305" spans="1:9">
      <c r="A305" s="143"/>
      <c r="B305" s="50" t="s">
        <v>34</v>
      </c>
      <c r="C305" s="95"/>
      <c r="D305" s="95"/>
      <c r="E305" s="95"/>
      <c r="F305" s="95"/>
      <c r="G305" s="95"/>
      <c r="H305" s="95"/>
      <c r="I305" s="95"/>
    </row>
    <row r="306" spans="1:9">
      <c r="A306" s="143"/>
      <c r="B306" s="38"/>
      <c r="C306" s="39" t="s">
        <v>120</v>
      </c>
      <c r="D306" s="38">
        <v>100</v>
      </c>
      <c r="E306" s="38"/>
      <c r="F306" s="41">
        <v>0.1</v>
      </c>
      <c r="G306" s="41">
        <v>0.8</v>
      </c>
      <c r="H306" s="41">
        <v>1.7</v>
      </c>
      <c r="I306" s="29">
        <f>H306*4+G306*9+F306*4</f>
        <v>14.4</v>
      </c>
    </row>
    <row r="307" spans="1:9">
      <c r="A307" s="143"/>
      <c r="B307" s="65">
        <v>291</v>
      </c>
      <c r="C307" s="66" t="s">
        <v>209</v>
      </c>
      <c r="D307" s="118">
        <v>250</v>
      </c>
      <c r="E307" s="118"/>
      <c r="F307" s="41">
        <v>35.340000000000003</v>
      </c>
      <c r="G307" s="41">
        <v>18.059999999999999</v>
      </c>
      <c r="H307" s="41">
        <v>48.35</v>
      </c>
      <c r="I307" s="41">
        <v>471.12</v>
      </c>
    </row>
    <row r="308" spans="1:9">
      <c r="A308" s="143"/>
      <c r="B308" s="58">
        <v>376</v>
      </c>
      <c r="C308" s="59" t="s">
        <v>15</v>
      </c>
      <c r="D308" s="58">
        <v>200</v>
      </c>
      <c r="E308" s="58"/>
      <c r="F308" s="60"/>
      <c r="G308" s="60"/>
      <c r="H308" s="61">
        <v>11.09</v>
      </c>
      <c r="I308" s="61">
        <v>44.34</v>
      </c>
    </row>
    <row r="309" spans="1:9">
      <c r="A309" s="143"/>
      <c r="B309" s="58"/>
      <c r="C309" s="59" t="s">
        <v>17</v>
      </c>
      <c r="D309" s="58">
        <v>60</v>
      </c>
      <c r="E309" s="58"/>
      <c r="F309" s="61">
        <v>2.37</v>
      </c>
      <c r="G309" s="62">
        <v>0.3</v>
      </c>
      <c r="H309" s="61">
        <v>14.49</v>
      </c>
      <c r="I309" s="62">
        <v>70.5</v>
      </c>
    </row>
    <row r="310" spans="1:9">
      <c r="A310" s="143"/>
      <c r="B310" s="50" t="s">
        <v>38</v>
      </c>
      <c r="C310" s="95"/>
      <c r="D310" s="63">
        <f>SUM(D306:D309)</f>
        <v>610</v>
      </c>
      <c r="E310" s="63"/>
      <c r="F310" s="82">
        <f>SUM(F306:F309)</f>
        <v>37.81</v>
      </c>
      <c r="G310" s="82">
        <f>SUM(G306:G309)</f>
        <v>19.16</v>
      </c>
      <c r="H310" s="82">
        <f>SUM(H306:H309)</f>
        <v>75.63</v>
      </c>
      <c r="I310" s="82">
        <f>SUM(I306:I309)</f>
        <v>600.36</v>
      </c>
    </row>
    <row r="311" spans="1:9">
      <c r="A311" s="143"/>
      <c r="B311" s="50" t="s">
        <v>39</v>
      </c>
      <c r="C311" s="95"/>
      <c r="D311" s="95"/>
      <c r="E311" s="95"/>
      <c r="F311" s="95"/>
      <c r="G311" s="95"/>
      <c r="H311" s="95"/>
      <c r="I311" s="95"/>
    </row>
    <row r="312" spans="1:9">
      <c r="A312" s="143"/>
      <c r="B312" s="58">
        <v>376.03</v>
      </c>
      <c r="C312" s="59" t="s">
        <v>58</v>
      </c>
      <c r="D312" s="58">
        <v>200</v>
      </c>
      <c r="E312" s="58"/>
      <c r="F312" s="62">
        <v>5.8</v>
      </c>
      <c r="G312" s="58">
        <v>5</v>
      </c>
      <c r="H312" s="58">
        <v>8</v>
      </c>
      <c r="I312" s="58">
        <v>106</v>
      </c>
    </row>
    <row r="313" spans="1:9">
      <c r="A313" s="143"/>
      <c r="B313" s="58"/>
      <c r="C313" s="68" t="s">
        <v>59</v>
      </c>
      <c r="D313" s="69">
        <v>21</v>
      </c>
      <c r="E313" s="69"/>
      <c r="F313" s="81">
        <v>0.73</v>
      </c>
      <c r="G313" s="81">
        <v>7.35</v>
      </c>
      <c r="H313" s="81">
        <v>11.34</v>
      </c>
      <c r="I313" s="71">
        <v>115.5</v>
      </c>
    </row>
    <row r="314" spans="1:9">
      <c r="A314" s="143"/>
      <c r="B314" s="50" t="s">
        <v>42</v>
      </c>
      <c r="C314" s="95"/>
      <c r="D314" s="63">
        <f>SUM(D312:D313)</f>
        <v>221</v>
      </c>
      <c r="E314" s="63"/>
      <c r="F314" s="82">
        <v>5.8</v>
      </c>
      <c r="G314" s="82">
        <v>5</v>
      </c>
      <c r="H314" s="82">
        <v>8</v>
      </c>
      <c r="I314" s="134">
        <v>106</v>
      </c>
    </row>
    <row r="315" spans="1:9">
      <c r="A315" s="143"/>
      <c r="B315" s="25" t="s">
        <v>43</v>
      </c>
      <c r="C315" s="95"/>
      <c r="D315" s="72">
        <f>D290+D299+D304+D310+D314</f>
        <v>2726</v>
      </c>
      <c r="E315" s="72"/>
      <c r="F315" s="93">
        <f>F290+F299+F304+F310+F314</f>
        <v>104.81</v>
      </c>
      <c r="G315" s="93">
        <f>G290+G299+G304+G310+G314</f>
        <v>87.45</v>
      </c>
      <c r="H315" s="93">
        <f>H290+H299+H304+H310+H314</f>
        <v>388.00000000000006</v>
      </c>
      <c r="I315" s="93">
        <f>I290+I299+I304+I310+I314</f>
        <v>2825.8300000000004</v>
      </c>
    </row>
    <row r="316" spans="1:9">
      <c r="A316" s="143"/>
      <c r="B316" s="19"/>
      <c r="C316" s="20"/>
      <c r="D316" s="20"/>
      <c r="E316" s="20"/>
      <c r="F316" s="20"/>
      <c r="G316" s="20"/>
      <c r="H316" s="20"/>
      <c r="I316" s="20"/>
    </row>
    <row r="317" spans="1:9">
      <c r="A317" s="143"/>
      <c r="B317" s="21" t="s">
        <v>3</v>
      </c>
      <c r="C317" s="147">
        <v>9</v>
      </c>
      <c r="D317" s="13"/>
      <c r="E317" s="13"/>
      <c r="F317" s="13"/>
      <c r="G317" s="226"/>
      <c r="H317" s="226"/>
      <c r="I317" s="226"/>
    </row>
    <row r="318" spans="1:9" ht="28.15" customHeight="1">
      <c r="A318" s="143"/>
      <c r="B318" s="22" t="s">
        <v>4</v>
      </c>
      <c r="C318" s="23" t="s">
        <v>5</v>
      </c>
      <c r="D318" s="23" t="s">
        <v>6</v>
      </c>
      <c r="E318" s="23"/>
      <c r="F318" s="3" t="s">
        <v>7</v>
      </c>
      <c r="G318" s="3"/>
      <c r="H318" s="3"/>
      <c r="I318" s="3" t="s">
        <v>8</v>
      </c>
    </row>
    <row r="319" spans="1:9" ht="25.35" customHeight="1">
      <c r="A319" s="143"/>
      <c r="B319" s="148"/>
      <c r="C319" s="95"/>
      <c r="D319" s="95"/>
      <c r="E319" s="95"/>
      <c r="F319" s="23" t="s">
        <v>9</v>
      </c>
      <c r="G319" s="23" t="s">
        <v>10</v>
      </c>
      <c r="H319" s="23" t="s">
        <v>11</v>
      </c>
      <c r="I319" s="3"/>
    </row>
    <row r="320" spans="1:9">
      <c r="A320" s="143"/>
      <c r="B320" s="24">
        <v>1</v>
      </c>
      <c r="C320" s="24">
        <v>2</v>
      </c>
      <c r="D320" s="24">
        <v>3</v>
      </c>
      <c r="E320" s="24"/>
      <c r="F320" s="24">
        <v>4</v>
      </c>
      <c r="G320" s="24">
        <v>5</v>
      </c>
      <c r="H320" s="24">
        <v>6</v>
      </c>
      <c r="I320" s="24">
        <v>7</v>
      </c>
    </row>
    <row r="321" spans="1:258">
      <c r="A321" s="143"/>
      <c r="B321" s="25" t="s">
        <v>12</v>
      </c>
      <c r="C321" s="95"/>
      <c r="D321" s="95"/>
      <c r="E321" s="95"/>
      <c r="F321" s="95"/>
      <c r="G321" s="95"/>
      <c r="H321" s="95"/>
      <c r="I321" s="95"/>
    </row>
    <row r="322" spans="1:258">
      <c r="A322" s="143"/>
      <c r="B322" s="31">
        <v>209</v>
      </c>
      <c r="C322" s="48" t="s">
        <v>13</v>
      </c>
      <c r="D322" s="31">
        <v>15</v>
      </c>
      <c r="E322" s="113"/>
      <c r="F322" s="74">
        <v>1.94</v>
      </c>
      <c r="G322" s="74">
        <v>3.27</v>
      </c>
      <c r="H322" s="74">
        <v>0.28999999999999998</v>
      </c>
      <c r="I322" s="49">
        <v>38.4</v>
      </c>
      <c r="J322"/>
      <c r="K322"/>
      <c r="L322"/>
      <c r="M322"/>
      <c r="N322"/>
      <c r="O322"/>
      <c r="P322"/>
      <c r="Q322"/>
    </row>
    <row r="323" spans="1:258" ht="20.100000000000001" customHeight="1">
      <c r="A323" s="143"/>
      <c r="B323" s="65">
        <v>173.05</v>
      </c>
      <c r="C323" s="48" t="s">
        <v>44</v>
      </c>
      <c r="D323" s="31">
        <v>15</v>
      </c>
      <c r="E323" s="113"/>
      <c r="F323" s="49">
        <v>3.9</v>
      </c>
      <c r="G323" s="74">
        <v>3.92</v>
      </c>
      <c r="H323" s="75"/>
      <c r="I323" s="32">
        <v>11.09</v>
      </c>
      <c r="J323"/>
      <c r="K323"/>
      <c r="L323"/>
      <c r="M323"/>
      <c r="N323"/>
      <c r="O323"/>
      <c r="P323"/>
      <c r="Q323"/>
    </row>
    <row r="324" spans="1:258">
      <c r="A324" s="143"/>
      <c r="B324" s="31">
        <v>376</v>
      </c>
      <c r="C324" s="48" t="s">
        <v>121</v>
      </c>
      <c r="D324" s="31">
        <v>250</v>
      </c>
      <c r="E324" s="113"/>
      <c r="F324" s="74">
        <v>6.43</v>
      </c>
      <c r="G324" s="74">
        <v>6.56</v>
      </c>
      <c r="H324" s="74">
        <v>38.799999999999997</v>
      </c>
      <c r="I324" s="74">
        <v>239.65</v>
      </c>
      <c r="J324"/>
      <c r="K324"/>
      <c r="L324"/>
      <c r="M324"/>
      <c r="N324"/>
      <c r="O324"/>
      <c r="P324"/>
      <c r="Q324"/>
    </row>
    <row r="325" spans="1:258">
      <c r="A325" s="143"/>
      <c r="B325" s="65"/>
      <c r="C325" s="27" t="s">
        <v>31</v>
      </c>
      <c r="D325" s="26">
        <v>180</v>
      </c>
      <c r="E325" s="33"/>
      <c r="F325" s="32">
        <v>3.5</v>
      </c>
      <c r="G325" s="32">
        <v>2.9</v>
      </c>
      <c r="H325" s="32">
        <v>22.58</v>
      </c>
      <c r="I325" s="32">
        <v>129.87</v>
      </c>
      <c r="J325"/>
      <c r="K325"/>
      <c r="L325"/>
      <c r="M325"/>
      <c r="N325"/>
      <c r="O325"/>
      <c r="P325"/>
      <c r="Q325"/>
    </row>
    <row r="326" spans="1:258">
      <c r="A326" s="143"/>
      <c r="B326" s="31"/>
      <c r="C326" s="48" t="s">
        <v>17</v>
      </c>
      <c r="D326" s="31">
        <v>50</v>
      </c>
      <c r="E326" s="31"/>
      <c r="F326" s="74">
        <v>4.74</v>
      </c>
      <c r="G326" s="49">
        <v>0.6</v>
      </c>
      <c r="H326" s="74">
        <v>28.98</v>
      </c>
      <c r="I326" s="31">
        <v>141</v>
      </c>
      <c r="J326"/>
      <c r="K326"/>
      <c r="L326"/>
      <c r="M326"/>
      <c r="N326"/>
      <c r="O326"/>
      <c r="P326"/>
      <c r="Q326"/>
    </row>
    <row r="327" spans="1:258">
      <c r="A327" s="143"/>
      <c r="B327" s="31"/>
      <c r="C327" s="27" t="s">
        <v>46</v>
      </c>
      <c r="D327" s="26">
        <v>100</v>
      </c>
      <c r="E327" s="113"/>
      <c r="F327" s="49">
        <v>0.4</v>
      </c>
      <c r="G327" s="49">
        <v>0.4</v>
      </c>
      <c r="H327" s="49">
        <v>9.8000000000000007</v>
      </c>
      <c r="I327" s="31">
        <v>47</v>
      </c>
      <c r="J327"/>
      <c r="K327"/>
      <c r="L327"/>
      <c r="M327"/>
      <c r="N327"/>
      <c r="O327"/>
      <c r="P327"/>
      <c r="Q327"/>
    </row>
    <row r="328" spans="1:258">
      <c r="A328" s="143"/>
      <c r="B328" s="25" t="s">
        <v>19</v>
      </c>
      <c r="C328" s="95"/>
      <c r="D328" s="36">
        <f>SUM(D322:D326)</f>
        <v>510</v>
      </c>
      <c r="E328" s="36"/>
      <c r="F328" s="37">
        <f>SUM(F322:F326)</f>
        <v>20.509999999999998</v>
      </c>
      <c r="G328" s="37">
        <f>SUM(G322:G326)</f>
        <v>17.25</v>
      </c>
      <c r="H328" s="37">
        <f>SUM(H322:H326)</f>
        <v>90.649999999999991</v>
      </c>
      <c r="I328" s="37">
        <f>SUM(I322:I326)</f>
        <v>560.01</v>
      </c>
      <c r="J328"/>
      <c r="K328"/>
      <c r="L328"/>
      <c r="M328"/>
      <c r="N328"/>
      <c r="O328"/>
      <c r="P328"/>
      <c r="Q328"/>
    </row>
    <row r="329" spans="1:258">
      <c r="A329" s="143"/>
      <c r="B329" s="25" t="s">
        <v>20</v>
      </c>
      <c r="C329" s="95"/>
      <c r="D329" s="95"/>
      <c r="E329" s="95"/>
      <c r="F329" s="95"/>
      <c r="G329" s="95"/>
      <c r="H329" s="95"/>
      <c r="I329" s="95"/>
    </row>
    <row r="330" spans="1:258" ht="30.6" customHeight="1">
      <c r="A330" s="143"/>
      <c r="B330" s="38" t="s">
        <v>212</v>
      </c>
      <c r="C330" s="163" t="s">
        <v>122</v>
      </c>
      <c r="D330" s="118">
        <v>100</v>
      </c>
      <c r="E330" s="132"/>
      <c r="F330" s="132">
        <v>2</v>
      </c>
      <c r="G330" s="132">
        <v>7</v>
      </c>
      <c r="H330" s="132">
        <v>7.4</v>
      </c>
      <c r="I330" s="108">
        <f>H330*4+G330*9+F330*4</f>
        <v>100.6</v>
      </c>
    </row>
    <row r="331" spans="1:258" ht="29.85" customHeight="1">
      <c r="A331" s="143"/>
      <c r="B331" s="38" t="s">
        <v>213</v>
      </c>
      <c r="C331" s="114" t="s">
        <v>124</v>
      </c>
      <c r="D331" s="38">
        <v>250</v>
      </c>
      <c r="E331" s="40"/>
      <c r="F331" s="42">
        <v>14.37</v>
      </c>
      <c r="G331" s="41">
        <v>9.66</v>
      </c>
      <c r="H331" s="41">
        <v>16.399999999999999</v>
      </c>
      <c r="I331" s="29">
        <v>210.47</v>
      </c>
    </row>
    <row r="332" spans="1:258" ht="22.35" customHeight="1">
      <c r="A332" s="143"/>
      <c r="B332" s="28"/>
      <c r="C332" s="78" t="s">
        <v>98</v>
      </c>
      <c r="D332" s="28">
        <v>100</v>
      </c>
      <c r="E332" s="40"/>
      <c r="F332" s="29">
        <v>13</v>
      </c>
      <c r="G332" s="30">
        <v>25</v>
      </c>
      <c r="H332" s="29">
        <v>0</v>
      </c>
      <c r="I332" s="30">
        <v>277</v>
      </c>
    </row>
    <row r="333" spans="1:258" s="57" customFormat="1" ht="31.5">
      <c r="A333" s="144"/>
      <c r="B333" s="38" t="s">
        <v>125</v>
      </c>
      <c r="C333" s="43" t="s">
        <v>113</v>
      </c>
      <c r="D333" s="118">
        <v>185</v>
      </c>
      <c r="E333" s="40"/>
      <c r="F333" s="74">
        <v>7.92</v>
      </c>
      <c r="G333" s="74">
        <v>6.4</v>
      </c>
      <c r="H333" s="74">
        <v>38.83</v>
      </c>
      <c r="I333" s="74">
        <v>244.71</v>
      </c>
      <c r="J333" s="55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  <c r="BR333" s="56"/>
      <c r="BS333" s="56"/>
      <c r="BT333" s="56"/>
      <c r="BU333" s="56"/>
      <c r="BV333" s="56"/>
      <c r="BW333" s="56"/>
      <c r="BX333" s="56"/>
      <c r="BY333" s="56"/>
      <c r="BZ333" s="56"/>
      <c r="CA333" s="56"/>
      <c r="CB333" s="56"/>
      <c r="CC333" s="56"/>
      <c r="CD333" s="56"/>
      <c r="CE333" s="56"/>
      <c r="CF333" s="56"/>
      <c r="CG333" s="56"/>
      <c r="CH333" s="56"/>
      <c r="CI333" s="56"/>
      <c r="CJ333" s="56"/>
      <c r="CK333" s="56"/>
      <c r="CL333" s="56"/>
      <c r="CM333" s="56"/>
      <c r="CN333" s="56"/>
      <c r="CO333" s="56"/>
      <c r="CP333" s="56"/>
      <c r="CQ333" s="56"/>
      <c r="CR333" s="56"/>
      <c r="CS333" s="56"/>
      <c r="CT333" s="56"/>
      <c r="CU333" s="56"/>
      <c r="CV333" s="56"/>
      <c r="CW333" s="56"/>
      <c r="CX333" s="56"/>
      <c r="CY333" s="56"/>
      <c r="CZ333" s="56"/>
      <c r="DA333" s="56"/>
      <c r="DB333" s="56"/>
      <c r="DC333" s="56"/>
      <c r="DD333" s="56"/>
      <c r="DE333" s="56"/>
      <c r="DF333" s="56"/>
      <c r="DG333" s="56"/>
      <c r="DH333" s="56"/>
      <c r="DI333" s="56"/>
      <c r="DJ333" s="56"/>
      <c r="DK333" s="56"/>
      <c r="DL333" s="56"/>
      <c r="DM333" s="56"/>
      <c r="DN333" s="56"/>
      <c r="DO333" s="56"/>
      <c r="DP333" s="56"/>
      <c r="DQ333" s="56"/>
      <c r="DR333" s="56"/>
      <c r="DS333" s="56"/>
      <c r="DT333" s="56"/>
      <c r="DU333" s="56"/>
      <c r="DV333" s="56"/>
      <c r="DW333" s="56"/>
      <c r="DX333" s="56"/>
      <c r="DY333" s="56"/>
      <c r="DZ333" s="56"/>
      <c r="EA333" s="56"/>
      <c r="EB333" s="56"/>
      <c r="EC333" s="56"/>
      <c r="ED333" s="56"/>
      <c r="EE333" s="56"/>
      <c r="EF333" s="56"/>
      <c r="EG333" s="56"/>
      <c r="EH333" s="56"/>
      <c r="EI333" s="56"/>
      <c r="EJ333" s="56"/>
      <c r="EK333" s="56"/>
      <c r="EL333" s="56"/>
      <c r="EM333" s="56"/>
      <c r="EN333" s="56"/>
      <c r="EO333" s="56"/>
      <c r="EP333" s="56"/>
      <c r="EQ333" s="56"/>
      <c r="ER333" s="56"/>
      <c r="ES333" s="56"/>
      <c r="ET333" s="56"/>
      <c r="EU333" s="56"/>
      <c r="EV333" s="56"/>
      <c r="EW333" s="56"/>
      <c r="EX333" s="56"/>
      <c r="EY333" s="56"/>
      <c r="EZ333" s="56"/>
      <c r="FA333" s="56"/>
      <c r="FB333" s="56"/>
      <c r="FC333" s="56"/>
      <c r="FD333" s="56"/>
      <c r="FE333" s="56"/>
      <c r="FF333" s="56"/>
      <c r="FG333" s="56"/>
      <c r="FH333" s="56"/>
      <c r="FI333" s="56"/>
      <c r="FJ333" s="56"/>
      <c r="FK333" s="56"/>
      <c r="FL333" s="56"/>
      <c r="FM333" s="56"/>
      <c r="FN333" s="56"/>
      <c r="FO333" s="56"/>
      <c r="FP333" s="56"/>
      <c r="FQ333" s="56"/>
      <c r="FR333" s="56"/>
      <c r="FS333" s="56"/>
      <c r="FT333" s="56"/>
      <c r="FU333" s="56"/>
      <c r="FV333" s="56"/>
      <c r="FW333" s="56"/>
      <c r="FX333" s="56"/>
      <c r="FY333" s="56"/>
      <c r="FZ333" s="56"/>
      <c r="GA333" s="56"/>
      <c r="GB333" s="56"/>
      <c r="GC333" s="56"/>
      <c r="GD333" s="56"/>
      <c r="GE333" s="56"/>
      <c r="GF333" s="56"/>
      <c r="GG333" s="56"/>
      <c r="GH333" s="56"/>
      <c r="GI333" s="56"/>
      <c r="GJ333" s="56"/>
      <c r="GK333" s="56"/>
      <c r="GL333" s="56"/>
      <c r="GM333" s="56"/>
      <c r="GN333" s="56"/>
      <c r="GO333" s="56"/>
      <c r="GP333" s="56"/>
      <c r="GQ333" s="56"/>
      <c r="GR333" s="56"/>
      <c r="GS333" s="56"/>
      <c r="GT333" s="56"/>
      <c r="GU333" s="56"/>
      <c r="GV333" s="56"/>
      <c r="GW333" s="56"/>
      <c r="GX333" s="56"/>
      <c r="GY333" s="56"/>
      <c r="GZ333" s="56"/>
      <c r="HA333" s="56"/>
      <c r="HB333" s="56"/>
      <c r="HC333" s="56"/>
      <c r="HD333" s="56"/>
      <c r="HE333" s="56"/>
      <c r="HF333" s="56"/>
      <c r="HG333" s="56"/>
      <c r="HH333" s="56"/>
      <c r="HI333" s="56"/>
      <c r="HJ333" s="56"/>
      <c r="HK333" s="56"/>
      <c r="HL333" s="56"/>
      <c r="HM333" s="56"/>
      <c r="HN333" s="56"/>
      <c r="HO333" s="56"/>
      <c r="HP333" s="56"/>
      <c r="HQ333" s="56"/>
      <c r="HR333" s="56"/>
      <c r="HS333" s="56"/>
      <c r="HT333" s="56"/>
      <c r="HU333" s="56"/>
      <c r="HV333" s="56"/>
      <c r="HW333" s="56"/>
      <c r="HX333" s="56"/>
      <c r="HY333" s="56"/>
      <c r="HZ333" s="56"/>
      <c r="IA333" s="56"/>
      <c r="IB333" s="56"/>
      <c r="IC333" s="56"/>
      <c r="ID333" s="56"/>
      <c r="IE333" s="56"/>
      <c r="IF333" s="56"/>
      <c r="IG333" s="56"/>
      <c r="IH333" s="56"/>
      <c r="II333" s="56"/>
      <c r="IJ333" s="56"/>
      <c r="IK333" s="56"/>
      <c r="IL333" s="56"/>
      <c r="IM333" s="56"/>
      <c r="IN333" s="56"/>
      <c r="IO333" s="56"/>
      <c r="IP333" s="56"/>
      <c r="IQ333" s="56"/>
      <c r="IR333" s="56"/>
      <c r="IS333" s="56"/>
      <c r="IT333" s="56"/>
      <c r="IU333" s="56"/>
      <c r="IV333" s="56"/>
      <c r="IW333" s="56"/>
      <c r="IX333" s="56"/>
    </row>
    <row r="334" spans="1:258">
      <c r="A334" s="143"/>
      <c r="B334" s="41" t="s">
        <v>25</v>
      </c>
      <c r="C334" s="39" t="s">
        <v>26</v>
      </c>
      <c r="D334" s="38">
        <v>200</v>
      </c>
      <c r="E334" s="40"/>
      <c r="F334" s="41">
        <v>0.16</v>
      </c>
      <c r="G334" s="41">
        <v>0.16</v>
      </c>
      <c r="H334" s="42">
        <v>14.9</v>
      </c>
      <c r="I334" s="41">
        <v>62.69</v>
      </c>
    </row>
    <row r="335" spans="1:258">
      <c r="A335" s="143"/>
      <c r="B335" s="41"/>
      <c r="C335" s="39" t="s">
        <v>17</v>
      </c>
      <c r="D335" s="38">
        <v>40</v>
      </c>
      <c r="E335" s="40"/>
      <c r="F335" s="41">
        <v>3.16</v>
      </c>
      <c r="G335" s="42">
        <v>0.4</v>
      </c>
      <c r="H335" s="41">
        <v>19.32</v>
      </c>
      <c r="I335" s="38">
        <v>94</v>
      </c>
    </row>
    <row r="336" spans="1:258">
      <c r="A336" s="143"/>
      <c r="B336" s="41"/>
      <c r="C336" s="39" t="s">
        <v>27</v>
      </c>
      <c r="D336" s="38">
        <v>50</v>
      </c>
      <c r="E336" s="46"/>
      <c r="F336" s="42">
        <v>3.3</v>
      </c>
      <c r="G336" s="42">
        <v>0.6</v>
      </c>
      <c r="H336" s="41">
        <v>19.829999999999998</v>
      </c>
      <c r="I336" s="38">
        <v>99</v>
      </c>
    </row>
    <row r="337" spans="1:9">
      <c r="A337" s="143"/>
      <c r="B337" s="125" t="s">
        <v>28</v>
      </c>
      <c r="C337" s="44"/>
      <c r="D337" s="45">
        <f>SUM(D330:D336)</f>
        <v>925</v>
      </c>
      <c r="E337" s="46"/>
      <c r="F337" s="47">
        <f>SUM(F330:F336)</f>
        <v>43.91</v>
      </c>
      <c r="G337" s="47">
        <f>SUM(G330:G336)</f>
        <v>49.219999999999992</v>
      </c>
      <c r="H337" s="47">
        <f>SUM(H330:H336)</f>
        <v>116.67999999999999</v>
      </c>
      <c r="I337" s="47">
        <f>SUM(I330:I336)</f>
        <v>1088.47</v>
      </c>
    </row>
    <row r="338" spans="1:9">
      <c r="A338" s="143"/>
      <c r="B338" s="25" t="s">
        <v>29</v>
      </c>
      <c r="C338" s="13"/>
      <c r="D338" s="13"/>
      <c r="E338" s="13"/>
      <c r="F338" s="13"/>
      <c r="G338" s="13"/>
      <c r="H338" s="13"/>
      <c r="I338" s="13"/>
    </row>
    <row r="339" spans="1:9">
      <c r="A339" s="143"/>
      <c r="B339" s="31">
        <v>446</v>
      </c>
      <c r="C339" s="48" t="s">
        <v>53</v>
      </c>
      <c r="D339" s="31">
        <v>80</v>
      </c>
      <c r="E339" s="31"/>
      <c r="F339" s="74">
        <v>5.5</v>
      </c>
      <c r="G339" s="74">
        <v>17.5</v>
      </c>
      <c r="H339" s="49">
        <v>32.119999999999997</v>
      </c>
      <c r="I339" s="74">
        <v>319.85000000000002</v>
      </c>
    </row>
    <row r="340" spans="1:9">
      <c r="A340" s="143"/>
      <c r="B340" s="31">
        <v>376</v>
      </c>
      <c r="C340" s="48" t="s">
        <v>37</v>
      </c>
      <c r="D340" s="31">
        <v>200</v>
      </c>
      <c r="E340" s="31"/>
      <c r="F340" s="75"/>
      <c r="G340" s="75"/>
      <c r="H340" s="74">
        <v>11.09</v>
      </c>
      <c r="I340" s="74">
        <v>44.34</v>
      </c>
    </row>
    <row r="341" spans="1:9">
      <c r="A341" s="143"/>
      <c r="B341" s="31">
        <v>338</v>
      </c>
      <c r="C341" s="48" t="s">
        <v>55</v>
      </c>
      <c r="D341" s="31">
        <v>100</v>
      </c>
      <c r="E341" s="31"/>
      <c r="F341" s="49">
        <v>0.4</v>
      </c>
      <c r="G341" s="49">
        <v>0.4</v>
      </c>
      <c r="H341" s="49">
        <v>9.8000000000000007</v>
      </c>
      <c r="I341" s="31">
        <v>47</v>
      </c>
    </row>
    <row r="342" spans="1:9">
      <c r="A342" s="143"/>
      <c r="B342" s="25" t="s">
        <v>33</v>
      </c>
      <c r="C342" s="95"/>
      <c r="D342" s="36">
        <f>SUM(D339:D341)</f>
        <v>380</v>
      </c>
      <c r="E342" s="36"/>
      <c r="F342" s="84">
        <v>5.54</v>
      </c>
      <c r="G342" s="84">
        <v>6.84</v>
      </c>
      <c r="H342" s="84">
        <v>47.5</v>
      </c>
      <c r="I342" s="84">
        <v>276.23</v>
      </c>
    </row>
    <row r="343" spans="1:9">
      <c r="A343" s="143"/>
      <c r="B343" s="50" t="s">
        <v>34</v>
      </c>
      <c r="C343" s="95"/>
      <c r="D343" s="95"/>
      <c r="E343" s="95"/>
      <c r="F343" s="95"/>
      <c r="G343" s="95"/>
      <c r="H343" s="95"/>
      <c r="I343" s="13"/>
    </row>
    <row r="344" spans="1:9">
      <c r="A344" s="143"/>
      <c r="B344" s="80" t="s">
        <v>63</v>
      </c>
      <c r="C344" s="76" t="s">
        <v>64</v>
      </c>
      <c r="D344" s="107">
        <v>100</v>
      </c>
      <c r="E344" s="107"/>
      <c r="F344" s="70">
        <v>2.76</v>
      </c>
      <c r="G344" s="70">
        <v>7.5</v>
      </c>
      <c r="H344" s="70">
        <v>11.68</v>
      </c>
      <c r="I344" s="70">
        <f>H344*4+G344*9+F344*4</f>
        <v>125.25999999999999</v>
      </c>
    </row>
    <row r="345" spans="1:9">
      <c r="A345" s="143"/>
      <c r="B345" s="58">
        <v>214</v>
      </c>
      <c r="C345" s="59" t="s">
        <v>126</v>
      </c>
      <c r="D345" s="58">
        <v>250</v>
      </c>
      <c r="E345" s="58"/>
      <c r="F345" s="61">
        <v>29.19</v>
      </c>
      <c r="G345" s="61">
        <v>25.84</v>
      </c>
      <c r="H345" s="61">
        <v>23.58</v>
      </c>
      <c r="I345" s="61">
        <v>443.4</v>
      </c>
    </row>
    <row r="346" spans="1:9">
      <c r="A346" s="143"/>
      <c r="B346" s="58">
        <v>378</v>
      </c>
      <c r="C346" s="59" t="s">
        <v>54</v>
      </c>
      <c r="D346" s="58">
        <v>200</v>
      </c>
      <c r="E346" s="58"/>
      <c r="F346" s="61">
        <v>1.61</v>
      </c>
      <c r="G346" s="61">
        <v>1.39</v>
      </c>
      <c r="H346" s="61">
        <v>13.76</v>
      </c>
      <c r="I346" s="61">
        <v>74.34</v>
      </c>
    </row>
    <row r="347" spans="1:9">
      <c r="A347" s="143"/>
      <c r="B347" s="58"/>
      <c r="C347" s="59" t="s">
        <v>17</v>
      </c>
      <c r="D347" s="58">
        <v>60</v>
      </c>
      <c r="E347" s="58"/>
      <c r="F347" s="61">
        <v>3.16</v>
      </c>
      <c r="G347" s="62">
        <v>0.4</v>
      </c>
      <c r="H347" s="61">
        <v>19.32</v>
      </c>
      <c r="I347" s="58">
        <v>94</v>
      </c>
    </row>
    <row r="348" spans="1:9">
      <c r="A348" s="143"/>
      <c r="B348" s="50" t="s">
        <v>38</v>
      </c>
      <c r="C348" s="95"/>
      <c r="D348" s="63">
        <f>SUM(D344:D347)</f>
        <v>610</v>
      </c>
      <c r="E348" s="63"/>
      <c r="F348" s="82">
        <f>SUM(F344:F347)</f>
        <v>36.72</v>
      </c>
      <c r="G348" s="82">
        <f>SUM(G344:G347)</f>
        <v>35.130000000000003</v>
      </c>
      <c r="H348" s="82">
        <f>SUM(H344:H347)</f>
        <v>68.34</v>
      </c>
      <c r="I348" s="82">
        <f>SUM(I344:I347)</f>
        <v>737</v>
      </c>
    </row>
    <row r="349" spans="1:9">
      <c r="A349" s="143"/>
      <c r="B349" s="50" t="s">
        <v>39</v>
      </c>
      <c r="C349" s="95"/>
      <c r="D349" s="95"/>
      <c r="E349" s="95"/>
      <c r="F349" s="95"/>
      <c r="G349" s="95"/>
      <c r="H349" s="95"/>
      <c r="I349" s="13"/>
    </row>
    <row r="350" spans="1:9">
      <c r="A350" s="143"/>
      <c r="B350" s="65">
        <v>376.02</v>
      </c>
      <c r="C350" s="66" t="s">
        <v>40</v>
      </c>
      <c r="D350" s="65">
        <v>200</v>
      </c>
      <c r="E350" s="65"/>
      <c r="F350" s="67">
        <v>5.6</v>
      </c>
      <c r="G350" s="65">
        <v>4.8</v>
      </c>
      <c r="H350" s="67">
        <v>30</v>
      </c>
      <c r="I350" s="65">
        <v>186</v>
      </c>
    </row>
    <row r="351" spans="1:9">
      <c r="A351" s="143"/>
      <c r="B351" s="65"/>
      <c r="C351" s="68" t="s">
        <v>41</v>
      </c>
      <c r="D351" s="69">
        <v>22</v>
      </c>
      <c r="E351" s="69"/>
      <c r="F351" s="70">
        <v>0.45</v>
      </c>
      <c r="G351" s="70">
        <v>2.86</v>
      </c>
      <c r="H351" s="70">
        <v>10.43</v>
      </c>
      <c r="I351" s="71">
        <v>69.33</v>
      </c>
    </row>
    <row r="352" spans="1:9">
      <c r="A352" s="143"/>
      <c r="B352" s="50" t="s">
        <v>42</v>
      </c>
      <c r="C352" s="95"/>
      <c r="D352" s="63">
        <f>SUM(D350:D351)</f>
        <v>222</v>
      </c>
      <c r="E352" s="63"/>
      <c r="F352" s="82">
        <f>SUM(F350:F351)</f>
        <v>6.05</v>
      </c>
      <c r="G352" s="82">
        <f>SUM(G350:G351)</f>
        <v>7.66</v>
      </c>
      <c r="H352" s="82">
        <f>SUM(H350:H351)</f>
        <v>40.43</v>
      </c>
      <c r="I352" s="82">
        <f>SUM(I350:I351)</f>
        <v>255.32999999999998</v>
      </c>
    </row>
    <row r="353" spans="1:9">
      <c r="A353" s="143"/>
      <c r="B353" s="25" t="s">
        <v>43</v>
      </c>
      <c r="C353" s="95"/>
      <c r="D353" s="72">
        <f>D328+D337+D342+D348+D352</f>
        <v>2647</v>
      </c>
      <c r="E353" s="72"/>
      <c r="F353" s="72">
        <f>F328+F337+F342+F348+F352</f>
        <v>112.72999999999999</v>
      </c>
      <c r="G353" s="72">
        <f>G328+G337+G342+G348+G352</f>
        <v>116.1</v>
      </c>
      <c r="H353" s="72">
        <f>H328+H337+H342+H348+H352</f>
        <v>363.59999999999997</v>
      </c>
      <c r="I353" s="72">
        <f>I328+I337+I342+I348+I352</f>
        <v>2917.04</v>
      </c>
    </row>
    <row r="354" spans="1:9">
      <c r="A354" s="143"/>
      <c r="B354" s="19"/>
      <c r="C354" s="20"/>
      <c r="D354" s="20"/>
      <c r="E354" s="20"/>
      <c r="F354" s="20"/>
      <c r="G354" s="20"/>
      <c r="H354" s="20"/>
      <c r="I354" s="20"/>
    </row>
    <row r="355" spans="1:9">
      <c r="A355" s="143"/>
      <c r="B355" s="143"/>
      <c r="C355" s="13"/>
      <c r="D355" s="13"/>
      <c r="E355" s="13"/>
      <c r="F355" s="13"/>
      <c r="G355" s="13"/>
      <c r="H355" s="13"/>
      <c r="I355" s="13"/>
    </row>
    <row r="356" spans="1:9">
      <c r="A356" s="143"/>
      <c r="B356" s="21" t="s">
        <v>3</v>
      </c>
      <c r="C356" s="147">
        <v>10</v>
      </c>
      <c r="D356" s="13"/>
      <c r="E356" s="13"/>
      <c r="F356" s="13"/>
      <c r="G356" s="226"/>
      <c r="H356" s="226"/>
      <c r="I356" s="226"/>
    </row>
    <row r="357" spans="1:9" ht="45.6" customHeight="1">
      <c r="A357" s="143"/>
      <c r="B357" s="22" t="s">
        <v>4</v>
      </c>
      <c r="C357" s="23" t="s">
        <v>5</v>
      </c>
      <c r="D357" s="23" t="s">
        <v>6</v>
      </c>
      <c r="E357" s="23"/>
      <c r="F357" s="3" t="s">
        <v>7</v>
      </c>
      <c r="G357" s="3"/>
      <c r="H357" s="3"/>
      <c r="I357" s="3" t="s">
        <v>8</v>
      </c>
    </row>
    <row r="358" spans="1:9" ht="23.85" customHeight="1">
      <c r="A358" s="143"/>
      <c r="B358" s="148"/>
      <c r="C358" s="95"/>
      <c r="D358" s="95"/>
      <c r="E358" s="95"/>
      <c r="F358" s="23" t="s">
        <v>9</v>
      </c>
      <c r="G358" s="23" t="s">
        <v>10</v>
      </c>
      <c r="H358" s="23" t="s">
        <v>11</v>
      </c>
      <c r="I358" s="3"/>
    </row>
    <row r="359" spans="1:9">
      <c r="A359" s="143"/>
      <c r="B359" s="24">
        <v>1</v>
      </c>
      <c r="C359" s="24">
        <v>2</v>
      </c>
      <c r="D359" s="24">
        <v>3</v>
      </c>
      <c r="E359" s="24"/>
      <c r="F359" s="24">
        <v>4</v>
      </c>
      <c r="G359" s="24">
        <v>5</v>
      </c>
      <c r="H359" s="24">
        <v>6</v>
      </c>
      <c r="I359" s="24">
        <v>7</v>
      </c>
    </row>
    <row r="360" spans="1:9">
      <c r="A360" s="143"/>
      <c r="B360" s="25" t="s">
        <v>12</v>
      </c>
      <c r="C360" s="95"/>
      <c r="D360" s="95"/>
      <c r="E360" s="95"/>
      <c r="F360" s="95"/>
      <c r="G360" s="95"/>
      <c r="H360" s="95"/>
      <c r="I360" s="95"/>
    </row>
    <row r="361" spans="1:9" ht="28.15" customHeight="1">
      <c r="A361" s="143"/>
      <c r="B361" s="31">
        <v>175.04</v>
      </c>
      <c r="C361" s="27" t="s">
        <v>78</v>
      </c>
      <c r="D361" s="26">
        <v>250</v>
      </c>
      <c r="E361" s="32"/>
      <c r="F361" s="32">
        <v>8.6999999999999993</v>
      </c>
      <c r="G361" s="32">
        <v>9.27</v>
      </c>
      <c r="H361" s="32">
        <v>43.35</v>
      </c>
      <c r="I361" s="32">
        <v>290.06</v>
      </c>
    </row>
    <row r="362" spans="1:9" ht="28.35" customHeight="1">
      <c r="A362" s="143"/>
      <c r="B362" s="31">
        <v>486</v>
      </c>
      <c r="C362" s="27" t="s">
        <v>127</v>
      </c>
      <c r="D362" s="26">
        <v>100</v>
      </c>
      <c r="E362" s="80"/>
      <c r="F362" s="32">
        <v>7.63</v>
      </c>
      <c r="G362" s="32">
        <v>8.16</v>
      </c>
      <c r="H362" s="32">
        <v>31.26</v>
      </c>
      <c r="I362" s="32">
        <v>232.42</v>
      </c>
    </row>
    <row r="363" spans="1:9">
      <c r="A363" s="143"/>
      <c r="B363" s="31">
        <v>382</v>
      </c>
      <c r="C363" s="27" t="s">
        <v>31</v>
      </c>
      <c r="D363" s="26">
        <v>180</v>
      </c>
      <c r="E363" s="33"/>
      <c r="F363" s="32">
        <v>3.5</v>
      </c>
      <c r="G363" s="32">
        <v>2.9</v>
      </c>
      <c r="H363" s="32">
        <v>22.58</v>
      </c>
      <c r="I363" s="32">
        <v>129.87</v>
      </c>
    </row>
    <row r="364" spans="1:9">
      <c r="A364" s="143"/>
      <c r="B364" s="31">
        <v>338</v>
      </c>
      <c r="C364" s="27" t="s">
        <v>89</v>
      </c>
      <c r="D364" s="28">
        <v>100</v>
      </c>
      <c r="E364" s="29"/>
      <c r="F364" s="30">
        <v>2.25</v>
      </c>
      <c r="G364" s="30">
        <v>0.3</v>
      </c>
      <c r="H364" s="30">
        <v>32.700000000000003</v>
      </c>
      <c r="I364" s="32">
        <f>H364*4+G364*9+F364*4</f>
        <v>142.5</v>
      </c>
    </row>
    <row r="365" spans="1:9">
      <c r="A365" s="143"/>
      <c r="B365" s="25" t="s">
        <v>19</v>
      </c>
      <c r="C365" s="95"/>
      <c r="D365" s="36">
        <f>SUM(D361:D364)</f>
        <v>630</v>
      </c>
      <c r="E365" s="36"/>
      <c r="F365" s="84">
        <f>SUM(F361:F364)</f>
        <v>22.08</v>
      </c>
      <c r="G365" s="84">
        <f>SUM(G361:G364)</f>
        <v>20.63</v>
      </c>
      <c r="H365" s="84">
        <f>SUM(H361:H364)</f>
        <v>129.88999999999999</v>
      </c>
      <c r="I365" s="84">
        <f>SUM(I361:I364)</f>
        <v>794.85</v>
      </c>
    </row>
    <row r="366" spans="1:9">
      <c r="A366" s="143"/>
      <c r="B366" s="25" t="s">
        <v>20</v>
      </c>
      <c r="C366" s="95"/>
      <c r="D366" s="95"/>
      <c r="E366" s="95"/>
      <c r="F366" s="95"/>
      <c r="G366" s="95"/>
      <c r="H366" s="95"/>
      <c r="I366" s="95"/>
    </row>
    <row r="367" spans="1:9">
      <c r="A367" s="143"/>
      <c r="B367" s="38" t="s">
        <v>72</v>
      </c>
      <c r="C367" s="39" t="s">
        <v>128</v>
      </c>
      <c r="D367" s="118">
        <v>100</v>
      </c>
      <c r="E367" s="107"/>
      <c r="F367" s="132">
        <v>2.6</v>
      </c>
      <c r="G367" s="132">
        <v>13.7</v>
      </c>
      <c r="H367" s="132">
        <v>7.78</v>
      </c>
      <c r="I367" s="108">
        <f t="shared" ref="I367:I373" si="0">H367*4+G367*9+F367*4</f>
        <v>164.82</v>
      </c>
    </row>
    <row r="368" spans="1:9">
      <c r="A368" s="143"/>
      <c r="B368" s="38" t="s">
        <v>49</v>
      </c>
      <c r="C368" s="39" t="s">
        <v>66</v>
      </c>
      <c r="D368" s="40">
        <v>200</v>
      </c>
      <c r="E368" s="40"/>
      <c r="F368" s="42">
        <v>4.7</v>
      </c>
      <c r="G368" s="41">
        <v>4.3</v>
      </c>
      <c r="H368" s="41">
        <v>15.42</v>
      </c>
      <c r="I368" s="29">
        <f t="shared" si="0"/>
        <v>119.17999999999999</v>
      </c>
    </row>
    <row r="369" spans="1:258" ht="23.65" customHeight="1">
      <c r="A369" s="143"/>
      <c r="B369" s="29"/>
      <c r="C369" s="27" t="s">
        <v>129</v>
      </c>
      <c r="D369" s="28" t="s">
        <v>130</v>
      </c>
      <c r="E369" s="40"/>
      <c r="F369" s="29">
        <v>9</v>
      </c>
      <c r="G369" s="30">
        <v>10.35</v>
      </c>
      <c r="H369" s="29">
        <v>11.19</v>
      </c>
      <c r="I369" s="29">
        <f t="shared" si="0"/>
        <v>173.91</v>
      </c>
    </row>
    <row r="370" spans="1:258" ht="25.5" customHeight="1">
      <c r="A370" s="143"/>
      <c r="B370" s="38" t="s">
        <v>23</v>
      </c>
      <c r="C370" s="27" t="s">
        <v>131</v>
      </c>
      <c r="D370" s="28">
        <v>180</v>
      </c>
      <c r="E370" s="40"/>
      <c r="F370" s="29">
        <v>4.1399999999999997</v>
      </c>
      <c r="G370" s="29">
        <v>5.03</v>
      </c>
      <c r="H370" s="29">
        <v>22.75</v>
      </c>
      <c r="I370" s="29">
        <f t="shared" si="0"/>
        <v>152.83000000000001</v>
      </c>
    </row>
    <row r="371" spans="1:258">
      <c r="A371" s="143"/>
      <c r="B371" s="38" t="s">
        <v>51</v>
      </c>
      <c r="C371" s="39" t="s">
        <v>52</v>
      </c>
      <c r="D371" s="52">
        <v>200</v>
      </c>
      <c r="E371" s="40"/>
      <c r="F371" s="54">
        <v>0.59</v>
      </c>
      <c r="G371" s="54">
        <v>0.05</v>
      </c>
      <c r="H371" s="54">
        <v>18.579999999999998</v>
      </c>
      <c r="I371" s="29">
        <f t="shared" si="0"/>
        <v>77.13</v>
      </c>
    </row>
    <row r="372" spans="1:258">
      <c r="A372" s="143"/>
      <c r="B372" s="41"/>
      <c r="C372" s="39" t="s">
        <v>17</v>
      </c>
      <c r="D372" s="38">
        <v>40</v>
      </c>
      <c r="E372" s="40"/>
      <c r="F372" s="41">
        <v>3.16</v>
      </c>
      <c r="G372" s="42">
        <v>0.4</v>
      </c>
      <c r="H372" s="41">
        <v>19.32</v>
      </c>
      <c r="I372" s="29">
        <f t="shared" si="0"/>
        <v>93.52</v>
      </c>
    </row>
    <row r="373" spans="1:258">
      <c r="A373" s="143"/>
      <c r="B373" s="41"/>
      <c r="C373" s="39" t="s">
        <v>27</v>
      </c>
      <c r="D373" s="38">
        <v>50</v>
      </c>
      <c r="E373" s="40"/>
      <c r="F373" s="42">
        <v>3.3</v>
      </c>
      <c r="G373" s="42">
        <v>0.6</v>
      </c>
      <c r="H373" s="41">
        <v>19.829999999999998</v>
      </c>
      <c r="I373" s="29">
        <f t="shared" si="0"/>
        <v>97.92</v>
      </c>
    </row>
    <row r="374" spans="1:258">
      <c r="A374" s="143"/>
      <c r="B374" s="125" t="s">
        <v>28</v>
      </c>
      <c r="C374" s="95"/>
      <c r="D374" s="45">
        <f>SUM(D367:D373)</f>
        <v>770</v>
      </c>
      <c r="E374" s="45"/>
      <c r="F374" s="47">
        <f>SUM(F367:F373)</f>
        <v>27.490000000000002</v>
      </c>
      <c r="G374" s="47">
        <f>SUM(G367:G373)</f>
        <v>34.43</v>
      </c>
      <c r="H374" s="47">
        <f>SUM(H367:H373)</f>
        <v>114.86999999999999</v>
      </c>
      <c r="I374" s="47">
        <f>SUM(I367:I373)</f>
        <v>879.31</v>
      </c>
    </row>
    <row r="375" spans="1:258">
      <c r="A375" s="143"/>
      <c r="B375" s="25" t="s">
        <v>29</v>
      </c>
      <c r="C375" s="13"/>
      <c r="D375" s="13"/>
      <c r="E375" s="13"/>
      <c r="F375" s="13"/>
      <c r="G375" s="13"/>
      <c r="H375" s="13"/>
      <c r="I375" s="13"/>
    </row>
    <row r="376" spans="1:258">
      <c r="A376" s="143"/>
      <c r="B376" s="31">
        <v>421</v>
      </c>
      <c r="C376" s="48" t="s">
        <v>30</v>
      </c>
      <c r="D376" s="31">
        <v>42</v>
      </c>
      <c r="E376" s="31"/>
      <c r="F376" s="35">
        <v>3.5</v>
      </c>
      <c r="G376" s="35">
        <v>4</v>
      </c>
      <c r="H376" s="35">
        <v>16</v>
      </c>
      <c r="I376" s="26">
        <v>110</v>
      </c>
    </row>
    <row r="377" spans="1:258">
      <c r="A377" s="143"/>
      <c r="B377" s="31">
        <v>377</v>
      </c>
      <c r="C377" s="48" t="s">
        <v>75</v>
      </c>
      <c r="D377" s="31">
        <v>200</v>
      </c>
      <c r="E377" s="31"/>
      <c r="F377" s="74">
        <v>0.06</v>
      </c>
      <c r="G377" s="74">
        <v>0.01</v>
      </c>
      <c r="H377" s="74">
        <v>11.19</v>
      </c>
      <c r="I377" s="74">
        <v>46.28</v>
      </c>
    </row>
    <row r="378" spans="1:258">
      <c r="A378" s="143"/>
      <c r="B378" s="31">
        <v>338</v>
      </c>
      <c r="C378" s="48" t="s">
        <v>32</v>
      </c>
      <c r="D378" s="31">
        <v>100</v>
      </c>
      <c r="E378" s="31"/>
      <c r="F378" s="49">
        <v>0.4</v>
      </c>
      <c r="G378" s="49">
        <v>0.3</v>
      </c>
      <c r="H378" s="49">
        <v>10.3</v>
      </c>
      <c r="I378" s="31">
        <v>47</v>
      </c>
    </row>
    <row r="379" spans="1:258">
      <c r="A379" s="143"/>
      <c r="B379" s="25" t="s">
        <v>33</v>
      </c>
      <c r="C379" s="95"/>
      <c r="D379" s="36">
        <f>SUM(D376:D378)</f>
        <v>342</v>
      </c>
      <c r="E379" s="36"/>
      <c r="F379" s="84">
        <v>7.24</v>
      </c>
      <c r="G379" s="84">
        <v>13.83</v>
      </c>
      <c r="H379" s="84">
        <v>48.99</v>
      </c>
      <c r="I379" s="84">
        <v>353.02</v>
      </c>
    </row>
    <row r="380" spans="1:258">
      <c r="A380" s="143"/>
      <c r="B380" s="50" t="s">
        <v>34</v>
      </c>
      <c r="C380" s="95"/>
      <c r="D380" s="13"/>
      <c r="E380" s="13"/>
      <c r="F380" s="13"/>
      <c r="G380" s="13"/>
      <c r="H380" s="13"/>
      <c r="I380" s="13"/>
    </row>
    <row r="381" spans="1:258">
      <c r="A381" s="143"/>
      <c r="B381" s="38"/>
      <c r="C381" s="39" t="s">
        <v>120</v>
      </c>
      <c r="D381" s="38">
        <v>100</v>
      </c>
      <c r="E381" s="38"/>
      <c r="F381" s="41">
        <v>0.1</v>
      </c>
      <c r="G381" s="41">
        <v>0.8</v>
      </c>
      <c r="H381" s="41">
        <v>1.7</v>
      </c>
      <c r="I381" s="29">
        <f>H381*4+G381*9+F381*4</f>
        <v>14.4</v>
      </c>
      <c r="J381" s="164"/>
      <c r="K381" s="56"/>
      <c r="L381" s="56"/>
      <c r="M381" s="56"/>
      <c r="N381" s="56"/>
      <c r="O381" s="56"/>
      <c r="P381" s="56"/>
      <c r="Q381" s="56"/>
    </row>
    <row r="382" spans="1:258">
      <c r="A382" s="143"/>
      <c r="B382" s="58">
        <v>356.01</v>
      </c>
      <c r="C382" s="43" t="s">
        <v>132</v>
      </c>
      <c r="D382" s="58">
        <v>100</v>
      </c>
      <c r="E382" s="58"/>
      <c r="F382" s="29">
        <v>24.15</v>
      </c>
      <c r="G382" s="29">
        <v>11.66</v>
      </c>
      <c r="H382" s="79">
        <v>5.64</v>
      </c>
      <c r="I382" s="29">
        <v>249.11</v>
      </c>
      <c r="R382" s="56"/>
      <c r="S382" s="56"/>
    </row>
    <row r="383" spans="1:258" s="57" customFormat="1" ht="29.65" customHeight="1">
      <c r="A383" s="144"/>
      <c r="B383" s="52">
        <v>202</v>
      </c>
      <c r="C383" s="27" t="s">
        <v>214</v>
      </c>
      <c r="D383" s="106">
        <v>185</v>
      </c>
      <c r="E383" s="106"/>
      <c r="F383" s="54">
        <v>3.72</v>
      </c>
      <c r="G383" s="54">
        <v>9.43</v>
      </c>
      <c r="H383" s="54">
        <v>24.44</v>
      </c>
      <c r="I383" s="54">
        <v>197.56</v>
      </c>
      <c r="J383" s="18"/>
      <c r="K383" s="12"/>
      <c r="L383" s="12"/>
      <c r="M383" s="12"/>
      <c r="N383" s="12"/>
      <c r="O383" s="12"/>
      <c r="P383" s="12"/>
      <c r="Q383" s="12"/>
      <c r="R383" s="12"/>
      <c r="S383" s="12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  <c r="HG383" s="56"/>
      <c r="HH383" s="56"/>
      <c r="HI383" s="56"/>
      <c r="HJ383" s="56"/>
      <c r="HK383" s="56"/>
      <c r="HL383" s="56"/>
      <c r="HM383" s="56"/>
      <c r="HN383" s="56"/>
      <c r="HO383" s="56"/>
      <c r="HP383" s="56"/>
      <c r="HQ383" s="56"/>
      <c r="HR383" s="56"/>
      <c r="HS383" s="56"/>
      <c r="HT383" s="56"/>
      <c r="HU383" s="56"/>
      <c r="HV383" s="56"/>
      <c r="HW383" s="56"/>
      <c r="HX383" s="56"/>
      <c r="HY383" s="56"/>
      <c r="HZ383" s="56"/>
      <c r="IA383" s="56"/>
      <c r="IB383" s="56"/>
      <c r="IC383" s="56"/>
      <c r="ID383" s="56"/>
      <c r="IE383" s="56"/>
      <c r="IF383" s="56"/>
      <c r="IG383" s="56"/>
      <c r="IH383" s="56"/>
      <c r="II383" s="56"/>
      <c r="IJ383" s="56"/>
      <c r="IK383" s="56"/>
      <c r="IL383" s="56"/>
      <c r="IM383" s="56"/>
      <c r="IN383" s="56"/>
      <c r="IO383" s="56"/>
      <c r="IP383" s="56"/>
      <c r="IQ383" s="56"/>
      <c r="IR383" s="56"/>
      <c r="IS383" s="56"/>
      <c r="IT383" s="56"/>
      <c r="IU383" s="56"/>
      <c r="IV383" s="56"/>
      <c r="IW383" s="56"/>
      <c r="IX383" s="56"/>
    </row>
    <row r="384" spans="1:258">
      <c r="A384" s="143"/>
      <c r="B384" s="58"/>
      <c r="C384" s="59" t="s">
        <v>69</v>
      </c>
      <c r="D384" s="58">
        <v>200</v>
      </c>
      <c r="E384" s="58"/>
      <c r="F384" s="61">
        <v>0.06</v>
      </c>
      <c r="G384" s="61">
        <v>0.01</v>
      </c>
      <c r="H384" s="61">
        <v>11.19</v>
      </c>
      <c r="I384" s="61">
        <v>46.28</v>
      </c>
    </row>
    <row r="385" spans="1:9">
      <c r="A385" s="143"/>
      <c r="B385" s="58"/>
      <c r="C385" s="59" t="s">
        <v>17</v>
      </c>
      <c r="D385" s="58">
        <v>60</v>
      </c>
      <c r="E385" s="58"/>
      <c r="F385" s="61">
        <v>2.37</v>
      </c>
      <c r="G385" s="62">
        <v>0.3</v>
      </c>
      <c r="H385" s="61">
        <v>14.49</v>
      </c>
      <c r="I385" s="62">
        <v>70.5</v>
      </c>
    </row>
    <row r="386" spans="1:9">
      <c r="A386" s="143"/>
      <c r="B386" s="50" t="s">
        <v>38</v>
      </c>
      <c r="C386" s="95"/>
      <c r="D386" s="63">
        <f>SUM(D381:D385)</f>
        <v>645</v>
      </c>
      <c r="E386" s="63"/>
      <c r="F386" s="82">
        <v>28.98</v>
      </c>
      <c r="G386" s="82">
        <v>21.08</v>
      </c>
      <c r="H386" s="82">
        <v>73.55</v>
      </c>
      <c r="I386" s="82">
        <v>610.80999999999995</v>
      </c>
    </row>
    <row r="387" spans="1:9">
      <c r="A387" s="143"/>
      <c r="B387" s="50" t="s">
        <v>39</v>
      </c>
      <c r="C387" s="95"/>
      <c r="D387" s="95"/>
      <c r="E387" s="95"/>
      <c r="F387" s="95"/>
      <c r="G387" s="95"/>
      <c r="H387" s="95"/>
      <c r="I387" s="95"/>
    </row>
    <row r="388" spans="1:9">
      <c r="A388" s="143"/>
      <c r="B388" s="58">
        <v>376.03</v>
      </c>
      <c r="C388" s="59" t="s">
        <v>58</v>
      </c>
      <c r="D388" s="58">
        <v>200</v>
      </c>
      <c r="E388" s="58"/>
      <c r="F388" s="62">
        <v>5.8</v>
      </c>
      <c r="G388" s="58">
        <v>5</v>
      </c>
      <c r="H388" s="58">
        <v>8</v>
      </c>
      <c r="I388" s="58">
        <v>106</v>
      </c>
    </row>
    <row r="389" spans="1:9">
      <c r="A389" s="143"/>
      <c r="B389" s="58"/>
      <c r="C389" s="68" t="s">
        <v>59</v>
      </c>
      <c r="D389" s="69">
        <v>21</v>
      </c>
      <c r="E389" s="69"/>
      <c r="F389" s="81">
        <v>0.73</v>
      </c>
      <c r="G389" s="81">
        <v>7.35</v>
      </c>
      <c r="H389" s="81">
        <v>11.34</v>
      </c>
      <c r="I389" s="71">
        <v>115.5</v>
      </c>
    </row>
    <row r="390" spans="1:9">
      <c r="A390" s="143"/>
      <c r="B390" s="50" t="s">
        <v>42</v>
      </c>
      <c r="C390" s="95"/>
      <c r="D390" s="165">
        <f>SUM(D388:D389)</f>
        <v>221</v>
      </c>
      <c r="E390" s="165"/>
      <c r="F390" s="166">
        <f>SUM(F388:F389)</f>
        <v>6.5299999999999994</v>
      </c>
      <c r="G390" s="166">
        <f>SUM(G388:G389)</f>
        <v>12.35</v>
      </c>
      <c r="H390" s="166">
        <f>SUM(H388:H389)</f>
        <v>19.34</v>
      </c>
      <c r="I390" s="166">
        <f>SUM(I388:I389)</f>
        <v>221.5</v>
      </c>
    </row>
    <row r="391" spans="1:9">
      <c r="A391" s="143"/>
      <c r="B391" s="25" t="s">
        <v>43</v>
      </c>
      <c r="C391" s="95"/>
      <c r="D391" s="72">
        <f>D390+D386+D379+D374+D365</f>
        <v>2608</v>
      </c>
      <c r="E391" s="72"/>
      <c r="F391" s="93">
        <f>F390+F386+F379+F374+F365</f>
        <v>92.320000000000007</v>
      </c>
      <c r="G391" s="93">
        <f>G390+G386+G379+G374+G365</f>
        <v>102.32</v>
      </c>
      <c r="H391" s="93">
        <f>H390+H386+H379+H374+H365</f>
        <v>386.64</v>
      </c>
      <c r="I391" s="93">
        <f>I390+I386+I379+I374+I365</f>
        <v>2859.49</v>
      </c>
    </row>
    <row r="392" spans="1:9">
      <c r="A392" s="143"/>
      <c r="B392" s="19"/>
      <c r="C392" s="20"/>
      <c r="D392" s="20"/>
      <c r="E392" s="20"/>
      <c r="F392" s="20"/>
      <c r="G392" s="20"/>
      <c r="H392" s="20"/>
      <c r="I392" s="20"/>
    </row>
    <row r="393" spans="1:9">
      <c r="A393" s="143"/>
      <c r="B393" s="143"/>
      <c r="C393" s="13"/>
      <c r="D393" s="13"/>
      <c r="E393" s="13"/>
      <c r="F393" s="13"/>
      <c r="G393" s="13"/>
      <c r="H393" s="13"/>
      <c r="I393" s="13"/>
    </row>
    <row r="394" spans="1:9">
      <c r="A394" s="143"/>
      <c r="B394" s="21" t="s">
        <v>3</v>
      </c>
      <c r="C394" s="147">
        <v>11</v>
      </c>
      <c r="D394" s="13"/>
      <c r="E394" s="13"/>
      <c r="F394" s="13"/>
      <c r="G394" s="226"/>
      <c r="H394" s="226"/>
      <c r="I394" s="226"/>
    </row>
    <row r="395" spans="1:9" ht="23.65" customHeight="1">
      <c r="A395" s="143"/>
      <c r="B395" s="22" t="s">
        <v>4</v>
      </c>
      <c r="C395" s="23" t="s">
        <v>5</v>
      </c>
      <c r="D395" s="23" t="s">
        <v>6</v>
      </c>
      <c r="E395" s="23"/>
      <c r="F395" s="3" t="s">
        <v>7</v>
      </c>
      <c r="G395" s="3"/>
      <c r="H395" s="3"/>
      <c r="I395" s="3" t="s">
        <v>8</v>
      </c>
    </row>
    <row r="396" spans="1:9">
      <c r="A396" s="143"/>
      <c r="B396" s="17"/>
      <c r="C396" s="13"/>
      <c r="D396" s="13"/>
      <c r="E396" s="13"/>
      <c r="F396" s="23" t="s">
        <v>9</v>
      </c>
      <c r="G396" s="23" t="s">
        <v>10</v>
      </c>
      <c r="H396" s="23" t="s">
        <v>11</v>
      </c>
      <c r="I396" s="3"/>
    </row>
    <row r="397" spans="1:9">
      <c r="A397" s="143"/>
      <c r="B397" s="24">
        <v>1</v>
      </c>
      <c r="C397" s="24">
        <v>2</v>
      </c>
      <c r="D397" s="24">
        <v>3</v>
      </c>
      <c r="E397" s="24"/>
      <c r="F397" s="24">
        <v>4</v>
      </c>
      <c r="G397" s="24">
        <v>5</v>
      </c>
      <c r="H397" s="24">
        <v>6</v>
      </c>
      <c r="I397" s="24">
        <v>7</v>
      </c>
    </row>
    <row r="398" spans="1:9">
      <c r="A398" s="143"/>
      <c r="B398" s="25" t="s">
        <v>12</v>
      </c>
      <c r="C398" s="13"/>
      <c r="D398" s="13"/>
      <c r="E398" s="13"/>
      <c r="F398" s="13"/>
      <c r="G398" s="13"/>
      <c r="H398" s="13"/>
      <c r="I398" s="13"/>
    </row>
    <row r="399" spans="1:9">
      <c r="A399" s="143"/>
      <c r="B399" s="28" t="s">
        <v>133</v>
      </c>
      <c r="C399" s="27" t="s">
        <v>105</v>
      </c>
      <c r="D399" s="26">
        <v>10</v>
      </c>
      <c r="E399" s="46"/>
      <c r="F399" s="32">
        <v>0.08</v>
      </c>
      <c r="G399" s="32">
        <v>7.25</v>
      </c>
      <c r="H399" s="32">
        <v>0.13</v>
      </c>
      <c r="I399" s="32">
        <v>66.09</v>
      </c>
    </row>
    <row r="400" spans="1:9">
      <c r="A400" s="143"/>
      <c r="B400" s="28" t="s">
        <v>134</v>
      </c>
      <c r="C400" s="27" t="s">
        <v>135</v>
      </c>
      <c r="D400" s="28">
        <v>120</v>
      </c>
      <c r="E400" s="29"/>
      <c r="F400" s="30">
        <v>7.6</v>
      </c>
      <c r="G400" s="30">
        <v>3.9</v>
      </c>
      <c r="H400" s="30">
        <v>0</v>
      </c>
      <c r="I400" s="32">
        <v>118.3</v>
      </c>
    </row>
    <row r="401" spans="1:9" ht="31.5">
      <c r="A401" s="143"/>
      <c r="B401" s="31">
        <v>376</v>
      </c>
      <c r="C401" s="27" t="s">
        <v>136</v>
      </c>
      <c r="D401" s="22">
        <v>250</v>
      </c>
      <c r="E401" s="80"/>
      <c r="F401" s="83">
        <v>9.85</v>
      </c>
      <c r="G401" s="83">
        <v>9.5</v>
      </c>
      <c r="H401" s="83">
        <v>48.8</v>
      </c>
      <c r="I401" s="83">
        <v>32.04</v>
      </c>
    </row>
    <row r="402" spans="1:9">
      <c r="A402" s="143"/>
      <c r="B402" s="31"/>
      <c r="C402" s="27" t="s">
        <v>69</v>
      </c>
      <c r="D402" s="22" t="s">
        <v>70</v>
      </c>
      <c r="E402" s="33"/>
      <c r="F402" s="83">
        <v>0.06</v>
      </c>
      <c r="G402" s="83">
        <f>0.06</f>
        <v>0.06</v>
      </c>
      <c r="H402" s="83">
        <f>6.7</f>
        <v>6.7</v>
      </c>
      <c r="I402" s="83">
        <v>46.28</v>
      </c>
    </row>
    <row r="403" spans="1:9">
      <c r="A403" s="143"/>
      <c r="B403" s="31"/>
      <c r="C403" s="48" t="s">
        <v>17</v>
      </c>
      <c r="D403" s="31">
        <v>50</v>
      </c>
      <c r="E403" s="31"/>
      <c r="F403" s="74">
        <v>4.74</v>
      </c>
      <c r="G403" s="49">
        <v>0.6</v>
      </c>
      <c r="H403" s="74">
        <v>28.98</v>
      </c>
      <c r="I403" s="31">
        <v>141</v>
      </c>
    </row>
    <row r="404" spans="1:9">
      <c r="A404" s="143"/>
      <c r="B404" s="31">
        <v>338</v>
      </c>
      <c r="C404" s="27" t="s">
        <v>18</v>
      </c>
      <c r="D404" s="26">
        <v>100</v>
      </c>
      <c r="E404" s="33"/>
      <c r="F404" s="35">
        <v>0.4</v>
      </c>
      <c r="G404" s="35">
        <v>0.3</v>
      </c>
      <c r="H404" s="35">
        <v>10.9</v>
      </c>
      <c r="I404" s="26">
        <v>42</v>
      </c>
    </row>
    <row r="405" spans="1:9">
      <c r="A405" s="143"/>
      <c r="B405" s="25" t="s">
        <v>19</v>
      </c>
      <c r="C405" s="13"/>
      <c r="D405" s="36">
        <v>730</v>
      </c>
      <c r="E405" s="36"/>
      <c r="F405" s="37">
        <f>SUM(F399:F404)</f>
        <v>22.729999999999997</v>
      </c>
      <c r="G405" s="37">
        <f>SUM(G399:G404)</f>
        <v>21.61</v>
      </c>
      <c r="H405" s="37">
        <f>SUM(H399:H404)</f>
        <v>95.51</v>
      </c>
      <c r="I405" s="37">
        <f>SUM(I399:I404)</f>
        <v>445.71</v>
      </c>
    </row>
    <row r="406" spans="1:9">
      <c r="A406" s="143"/>
      <c r="B406" s="2" t="s">
        <v>20</v>
      </c>
      <c r="C406" s="2"/>
      <c r="D406" s="2"/>
      <c r="E406" s="2"/>
      <c r="F406" s="2"/>
      <c r="G406" s="2"/>
      <c r="H406" s="2"/>
      <c r="I406" s="2"/>
    </row>
    <row r="407" spans="1:9">
      <c r="A407" s="143"/>
      <c r="B407" s="38" t="s">
        <v>90</v>
      </c>
      <c r="C407" s="114" t="s">
        <v>21</v>
      </c>
      <c r="D407" s="118">
        <v>100</v>
      </c>
      <c r="E407" s="107"/>
      <c r="F407" s="132">
        <v>0.5</v>
      </c>
      <c r="G407" s="132">
        <v>0.16</v>
      </c>
      <c r="H407" s="132">
        <v>4.66</v>
      </c>
      <c r="I407" s="108">
        <v>16</v>
      </c>
    </row>
    <row r="408" spans="1:9" ht="27.6" customHeight="1">
      <c r="A408" s="143"/>
      <c r="B408" s="38" t="s">
        <v>22</v>
      </c>
      <c r="C408" s="43" t="s">
        <v>200</v>
      </c>
      <c r="D408" s="118">
        <v>255</v>
      </c>
      <c r="E408" s="40"/>
      <c r="F408" s="41">
        <v>1.06</v>
      </c>
      <c r="G408" s="41">
        <v>5.1100000000000003</v>
      </c>
      <c r="H408" s="41">
        <v>8.49</v>
      </c>
      <c r="I408" s="41">
        <v>84.26</v>
      </c>
    </row>
    <row r="409" spans="1:9">
      <c r="A409" s="143"/>
      <c r="B409" s="38" t="s">
        <v>164</v>
      </c>
      <c r="C409" s="116" t="s">
        <v>137</v>
      </c>
      <c r="D409" s="100">
        <v>100</v>
      </c>
      <c r="E409" s="117"/>
      <c r="F409" s="41">
        <v>12.76</v>
      </c>
      <c r="G409" s="41">
        <v>14.91</v>
      </c>
      <c r="H409" s="41">
        <v>12.05</v>
      </c>
      <c r="I409" s="41">
        <v>235.3</v>
      </c>
    </row>
    <row r="410" spans="1:9" ht="26.25" customHeight="1">
      <c r="A410" s="143"/>
      <c r="B410" s="160"/>
      <c r="C410" s="39" t="s">
        <v>138</v>
      </c>
      <c r="D410" s="38">
        <v>180</v>
      </c>
      <c r="E410" s="40"/>
      <c r="F410" s="41">
        <v>3.8</v>
      </c>
      <c r="G410" s="42">
        <v>4.2</v>
      </c>
      <c r="H410" s="41">
        <v>29.5</v>
      </c>
      <c r="I410" s="41">
        <v>171.76</v>
      </c>
    </row>
    <row r="411" spans="1:9">
      <c r="A411" s="143"/>
      <c r="B411" s="41" t="s">
        <v>25</v>
      </c>
      <c r="C411" s="39" t="s">
        <v>26</v>
      </c>
      <c r="D411" s="38">
        <v>200</v>
      </c>
      <c r="E411" s="40"/>
      <c r="F411" s="41">
        <v>0.16</v>
      </c>
      <c r="G411" s="41">
        <v>0.16</v>
      </c>
      <c r="H411" s="42">
        <v>14.9</v>
      </c>
      <c r="I411" s="41">
        <v>62.69</v>
      </c>
    </row>
    <row r="412" spans="1:9">
      <c r="A412" s="143"/>
      <c r="B412" s="41"/>
      <c r="C412" s="39" t="s">
        <v>17</v>
      </c>
      <c r="D412" s="38">
        <v>40</v>
      </c>
      <c r="E412" s="40"/>
      <c r="F412" s="41">
        <v>3.16</v>
      </c>
      <c r="G412" s="42">
        <v>0.4</v>
      </c>
      <c r="H412" s="41">
        <v>19.32</v>
      </c>
      <c r="I412" s="29">
        <f>H412*4+G412*9+F412*4</f>
        <v>93.52</v>
      </c>
    </row>
    <row r="413" spans="1:9">
      <c r="A413" s="143"/>
      <c r="B413" s="41"/>
      <c r="C413" s="39" t="s">
        <v>27</v>
      </c>
      <c r="D413" s="38">
        <v>50</v>
      </c>
      <c r="E413" s="40"/>
      <c r="F413" s="42">
        <v>3.3</v>
      </c>
      <c r="G413" s="42">
        <v>0.6</v>
      </c>
      <c r="H413" s="41">
        <v>19.829999999999998</v>
      </c>
      <c r="I413" s="29">
        <f>H413*4+G413*9+F413*4</f>
        <v>97.92</v>
      </c>
    </row>
    <row r="414" spans="1:9">
      <c r="A414" s="143"/>
      <c r="B414" s="125" t="s">
        <v>28</v>
      </c>
      <c r="C414" s="13"/>
      <c r="D414" s="45">
        <f>SUM(D407:D413)</f>
        <v>925</v>
      </c>
      <c r="E414" s="45"/>
      <c r="F414" s="47">
        <f>SUM(F407:F413)</f>
        <v>24.740000000000002</v>
      </c>
      <c r="G414" s="47">
        <f>SUM(G407:G413)</f>
        <v>25.54</v>
      </c>
      <c r="H414" s="47">
        <f>SUM(H407:H413)</f>
        <v>108.75000000000001</v>
      </c>
      <c r="I414" s="47">
        <f>SUM(I407:I413)</f>
        <v>761.44999999999993</v>
      </c>
    </row>
    <row r="415" spans="1:9">
      <c r="A415" s="143"/>
      <c r="B415" s="228" t="s">
        <v>29</v>
      </c>
      <c r="C415" s="228"/>
      <c r="D415" s="228"/>
      <c r="E415" s="228"/>
      <c r="F415" s="228"/>
      <c r="G415" s="228"/>
      <c r="H415" s="228"/>
      <c r="I415" s="228"/>
    </row>
    <row r="416" spans="1:9">
      <c r="A416" s="143"/>
      <c r="B416" s="31"/>
      <c r="C416" s="53" t="s">
        <v>122</v>
      </c>
      <c r="D416" s="52">
        <v>60</v>
      </c>
      <c r="E416" s="52"/>
      <c r="F416" s="54">
        <v>1.1000000000000001</v>
      </c>
      <c r="G416" s="54">
        <v>4.2</v>
      </c>
      <c r="H416" s="54">
        <v>4.4400000000000004</v>
      </c>
      <c r="I416" s="54">
        <v>58.2</v>
      </c>
    </row>
    <row r="417" spans="1:10">
      <c r="A417" s="143"/>
      <c r="B417" s="31">
        <v>209</v>
      </c>
      <c r="C417" s="48" t="s">
        <v>88</v>
      </c>
      <c r="D417" s="31">
        <v>40</v>
      </c>
      <c r="E417" s="31"/>
      <c r="F417" s="74">
        <v>5.08</v>
      </c>
      <c r="G417" s="49">
        <v>4.5999999999999996</v>
      </c>
      <c r="H417" s="74">
        <v>0.28000000000000003</v>
      </c>
      <c r="I417" s="49">
        <v>62.8</v>
      </c>
    </row>
    <row r="418" spans="1:10">
      <c r="A418" s="143"/>
      <c r="B418" s="31"/>
      <c r="C418" s="48" t="s">
        <v>17</v>
      </c>
      <c r="D418" s="31">
        <v>40</v>
      </c>
      <c r="E418" s="31"/>
      <c r="F418" s="74">
        <v>3.16</v>
      </c>
      <c r="G418" s="49">
        <v>0.4</v>
      </c>
      <c r="H418" s="74">
        <v>19.32</v>
      </c>
      <c r="I418" s="31">
        <v>94</v>
      </c>
    </row>
    <row r="419" spans="1:10">
      <c r="A419" s="135"/>
      <c r="B419" s="31">
        <v>378</v>
      </c>
      <c r="C419" s="48" t="s">
        <v>119</v>
      </c>
      <c r="D419" s="31">
        <v>200</v>
      </c>
      <c r="E419" s="31"/>
      <c r="F419" s="74">
        <v>1.61</v>
      </c>
      <c r="G419" s="74">
        <v>1.39</v>
      </c>
      <c r="H419" s="74">
        <v>13.76</v>
      </c>
      <c r="I419" s="74">
        <v>74.34</v>
      </c>
    </row>
    <row r="420" spans="1:10">
      <c r="A420" s="135"/>
      <c r="B420" s="31">
        <v>338</v>
      </c>
      <c r="C420" s="48" t="s">
        <v>55</v>
      </c>
      <c r="D420" s="31">
        <v>100</v>
      </c>
      <c r="E420" s="31"/>
      <c r="F420" s="49">
        <v>0.4</v>
      </c>
      <c r="G420" s="49">
        <v>0.4</v>
      </c>
      <c r="H420" s="49">
        <v>9.8000000000000007</v>
      </c>
      <c r="I420" s="31">
        <v>47</v>
      </c>
    </row>
    <row r="421" spans="1:10">
      <c r="A421" s="135"/>
      <c r="B421" s="25" t="s">
        <v>33</v>
      </c>
      <c r="C421" s="95"/>
      <c r="D421" s="36">
        <f>SUM(D416:D420)</f>
        <v>440</v>
      </c>
      <c r="E421" s="36"/>
      <c r="F421" s="37">
        <f>SUM(F416:F420)</f>
        <v>11.35</v>
      </c>
      <c r="G421" s="37">
        <f>SUM(G416:G420)</f>
        <v>10.990000000000002</v>
      </c>
      <c r="H421" s="37">
        <f>SUM(H416:H420)</f>
        <v>47.599999999999994</v>
      </c>
      <c r="I421" s="37">
        <f>SUM(I416:I420)</f>
        <v>336.34000000000003</v>
      </c>
    </row>
    <row r="422" spans="1:10">
      <c r="A422" s="135"/>
      <c r="B422" s="50" t="s">
        <v>34</v>
      </c>
      <c r="C422" s="95"/>
      <c r="D422" s="95"/>
      <c r="E422" s="95"/>
      <c r="F422" s="95"/>
      <c r="G422" s="95"/>
      <c r="H422" s="95"/>
      <c r="I422" s="95"/>
      <c r="J422" s="159"/>
    </row>
    <row r="423" spans="1:10">
      <c r="A423" s="135"/>
      <c r="B423" s="58">
        <v>45</v>
      </c>
      <c r="C423" s="59" t="s">
        <v>48</v>
      </c>
      <c r="D423" s="118">
        <v>100</v>
      </c>
      <c r="E423" s="118"/>
      <c r="F423" s="41">
        <v>1.68</v>
      </c>
      <c r="G423" s="41">
        <v>6.83</v>
      </c>
      <c r="H423" s="41">
        <v>4.96</v>
      </c>
      <c r="I423" s="41">
        <v>88.58</v>
      </c>
    </row>
    <row r="424" spans="1:10" ht="18.600000000000001" customHeight="1">
      <c r="A424" s="135"/>
      <c r="B424" s="58">
        <v>290</v>
      </c>
      <c r="C424" s="59" t="s">
        <v>209</v>
      </c>
      <c r="D424" s="58">
        <v>250</v>
      </c>
      <c r="E424" s="58"/>
      <c r="F424" s="41">
        <v>32.729999999999997</v>
      </c>
      <c r="G424" s="41">
        <v>16.73</v>
      </c>
      <c r="H424" s="41">
        <v>44.77</v>
      </c>
      <c r="I424" s="41">
        <v>436.23</v>
      </c>
    </row>
    <row r="425" spans="1:10">
      <c r="A425" s="135"/>
      <c r="B425" s="58">
        <v>377</v>
      </c>
      <c r="C425" s="59" t="s">
        <v>69</v>
      </c>
      <c r="D425" s="58">
        <v>200</v>
      </c>
      <c r="E425" s="58"/>
      <c r="F425" s="61">
        <v>0.06</v>
      </c>
      <c r="G425" s="61">
        <v>0.01</v>
      </c>
      <c r="H425" s="61">
        <v>11.19</v>
      </c>
      <c r="I425" s="61">
        <v>46.28</v>
      </c>
    </row>
    <row r="426" spans="1:10">
      <c r="A426" s="135"/>
      <c r="B426" s="58"/>
      <c r="C426" s="59" t="s">
        <v>17</v>
      </c>
      <c r="D426" s="58">
        <v>60</v>
      </c>
      <c r="E426" s="58"/>
      <c r="F426" s="61">
        <v>2.37</v>
      </c>
      <c r="G426" s="62">
        <v>0.3</v>
      </c>
      <c r="H426" s="61">
        <v>14.49</v>
      </c>
      <c r="I426" s="62">
        <v>70.5</v>
      </c>
    </row>
    <row r="427" spans="1:10">
      <c r="A427" s="135"/>
      <c r="B427" s="50" t="s">
        <v>38</v>
      </c>
      <c r="C427" s="95"/>
      <c r="D427" s="63">
        <f>SUM(D423:D426)</f>
        <v>610</v>
      </c>
      <c r="E427" s="63"/>
      <c r="F427" s="82">
        <v>19.79</v>
      </c>
      <c r="G427" s="82">
        <v>13.22</v>
      </c>
      <c r="H427" s="82">
        <v>59.94</v>
      </c>
      <c r="I427" s="82">
        <v>440.13</v>
      </c>
    </row>
    <row r="428" spans="1:10">
      <c r="A428" s="135"/>
      <c r="B428" s="50" t="s">
        <v>39</v>
      </c>
      <c r="C428" s="95"/>
      <c r="D428" s="95"/>
      <c r="E428" s="95"/>
      <c r="F428" s="95"/>
      <c r="G428" s="95"/>
      <c r="H428" s="95"/>
      <c r="I428" s="95"/>
    </row>
    <row r="429" spans="1:10">
      <c r="A429" s="135"/>
      <c r="B429" s="58">
        <v>376.02</v>
      </c>
      <c r="C429" s="59" t="s">
        <v>76</v>
      </c>
      <c r="D429" s="58">
        <v>200</v>
      </c>
      <c r="E429" s="58"/>
      <c r="F429" s="62">
        <v>5.8</v>
      </c>
      <c r="G429" s="58">
        <v>5</v>
      </c>
      <c r="H429" s="62">
        <v>9.6</v>
      </c>
      <c r="I429" s="58">
        <v>108</v>
      </c>
    </row>
    <row r="430" spans="1:10">
      <c r="A430" s="135"/>
      <c r="B430" s="58"/>
      <c r="C430" s="68" t="s">
        <v>41</v>
      </c>
      <c r="D430" s="69">
        <v>22</v>
      </c>
      <c r="E430" s="69"/>
      <c r="F430" s="70">
        <v>0.45</v>
      </c>
      <c r="G430" s="70">
        <v>2.86</v>
      </c>
      <c r="H430" s="70">
        <v>10.43</v>
      </c>
      <c r="I430" s="71">
        <v>69.33</v>
      </c>
    </row>
    <row r="431" spans="1:10">
      <c r="A431" s="135"/>
      <c r="B431" s="50" t="s">
        <v>42</v>
      </c>
      <c r="C431" s="95"/>
      <c r="D431" s="165">
        <f>SUM(D429:D430)</f>
        <v>222</v>
      </c>
      <c r="E431" s="165"/>
      <c r="F431" s="166">
        <f>SUM(F429:F430)</f>
        <v>6.25</v>
      </c>
      <c r="G431" s="166">
        <f>SUM(G429:G430)</f>
        <v>7.8599999999999994</v>
      </c>
      <c r="H431" s="166">
        <f>SUM(H429:H430)</f>
        <v>20.03</v>
      </c>
      <c r="I431" s="166">
        <f>SUM(I429:I430)</f>
        <v>177.32999999999998</v>
      </c>
    </row>
    <row r="432" spans="1:10">
      <c r="A432" s="135"/>
      <c r="B432" s="25" t="s">
        <v>43</v>
      </c>
      <c r="C432" s="95"/>
      <c r="D432" s="72">
        <f>D431+D427+D421+D414+D405</f>
        <v>2927</v>
      </c>
      <c r="E432" s="72"/>
      <c r="F432" s="93">
        <f>F431+F427+F421+F414+F405</f>
        <v>84.86</v>
      </c>
      <c r="G432" s="93">
        <f>G431+G427+G421+G414+G405</f>
        <v>79.22</v>
      </c>
      <c r="H432" s="93">
        <f>H431+H427+H421+H414+H405</f>
        <v>331.83</v>
      </c>
      <c r="I432" s="93">
        <f>I431+I427+I421+I414+I405</f>
        <v>2160.96</v>
      </c>
    </row>
    <row r="433" spans="1:9">
      <c r="A433" s="143"/>
      <c r="B433" s="19"/>
      <c r="C433" s="20"/>
      <c r="D433" s="20"/>
      <c r="E433" s="20"/>
      <c r="F433" s="20"/>
      <c r="G433" s="20"/>
      <c r="H433" s="20"/>
      <c r="I433" s="20"/>
    </row>
    <row r="434" spans="1:9">
      <c r="A434" s="143"/>
      <c r="B434" s="143"/>
      <c r="C434" s="13"/>
      <c r="D434" s="13"/>
      <c r="E434" s="13"/>
      <c r="F434" s="13"/>
      <c r="G434" s="13"/>
      <c r="H434" s="13"/>
      <c r="I434" s="13"/>
    </row>
    <row r="435" spans="1:9">
      <c r="A435" s="143"/>
      <c r="B435" s="21" t="s">
        <v>3</v>
      </c>
      <c r="C435" s="147">
        <v>12</v>
      </c>
      <c r="D435" s="13"/>
      <c r="E435" s="13"/>
      <c r="F435" s="13"/>
      <c r="G435" s="226"/>
      <c r="H435" s="226"/>
      <c r="I435" s="226"/>
    </row>
    <row r="436" spans="1:9" ht="15.6" customHeight="1">
      <c r="A436" s="143"/>
      <c r="B436" s="143"/>
      <c r="C436" s="143"/>
      <c r="D436" s="143"/>
      <c r="E436" s="143"/>
      <c r="F436" s="143"/>
      <c r="G436" s="143"/>
      <c r="H436" s="143"/>
      <c r="I436" s="143"/>
    </row>
    <row r="437" spans="1:9" ht="26.85" customHeight="1">
      <c r="A437" s="143"/>
      <c r="B437" s="22" t="s">
        <v>4</v>
      </c>
      <c r="C437" s="23" t="s">
        <v>5</v>
      </c>
      <c r="D437" s="23" t="s">
        <v>6</v>
      </c>
      <c r="E437" s="23"/>
      <c r="F437" s="3" t="s">
        <v>7</v>
      </c>
      <c r="G437" s="3"/>
      <c r="H437" s="3"/>
      <c r="I437" s="3" t="s">
        <v>8</v>
      </c>
    </row>
    <row r="438" spans="1:9">
      <c r="A438" s="143"/>
      <c r="B438" s="148"/>
      <c r="C438" s="95"/>
      <c r="D438" s="95"/>
      <c r="E438" s="95"/>
      <c r="F438" s="23" t="s">
        <v>9</v>
      </c>
      <c r="G438" s="23" t="s">
        <v>10</v>
      </c>
      <c r="H438" s="23" t="s">
        <v>11</v>
      </c>
      <c r="I438" s="3"/>
    </row>
    <row r="439" spans="1:9">
      <c r="A439" s="143"/>
      <c r="B439" s="24">
        <v>1</v>
      </c>
      <c r="C439" s="24">
        <v>2</v>
      </c>
      <c r="D439" s="24">
        <v>3</v>
      </c>
      <c r="E439" s="24"/>
      <c r="F439" s="24">
        <v>4</v>
      </c>
      <c r="G439" s="24">
        <v>5</v>
      </c>
      <c r="H439" s="24">
        <v>6</v>
      </c>
      <c r="I439" s="24">
        <v>7</v>
      </c>
    </row>
    <row r="440" spans="1:9">
      <c r="A440" s="143"/>
      <c r="B440" s="25" t="s">
        <v>12</v>
      </c>
      <c r="C440" s="95"/>
      <c r="D440" s="95"/>
      <c r="E440" s="95"/>
      <c r="F440" s="95"/>
      <c r="G440" s="95"/>
      <c r="H440" s="95"/>
      <c r="I440" s="95"/>
    </row>
    <row r="441" spans="1:9">
      <c r="A441" s="143"/>
      <c r="B441" s="31">
        <v>14</v>
      </c>
      <c r="C441" s="48" t="s">
        <v>88</v>
      </c>
      <c r="D441" s="31">
        <v>40</v>
      </c>
      <c r="E441" s="113"/>
      <c r="F441" s="74">
        <v>5.08</v>
      </c>
      <c r="G441" s="49">
        <v>4.5999999999999996</v>
      </c>
      <c r="H441" s="74">
        <v>0.28000000000000003</v>
      </c>
      <c r="I441" s="49">
        <v>62.8</v>
      </c>
    </row>
    <row r="442" spans="1:9" ht="31.5">
      <c r="A442" s="143"/>
      <c r="B442" s="87">
        <v>223</v>
      </c>
      <c r="C442" s="86" t="s">
        <v>78</v>
      </c>
      <c r="D442" s="87">
        <v>250</v>
      </c>
      <c r="E442" s="113"/>
      <c r="F442" s="88">
        <v>8.6999999999999993</v>
      </c>
      <c r="G442" s="88">
        <v>8.7799999999999994</v>
      </c>
      <c r="H442" s="88">
        <v>43.35</v>
      </c>
      <c r="I442" s="88">
        <v>290.06</v>
      </c>
    </row>
    <row r="443" spans="1:9">
      <c r="A443" s="143"/>
      <c r="B443" s="31">
        <v>376</v>
      </c>
      <c r="C443" s="27" t="s">
        <v>31</v>
      </c>
      <c r="D443" s="26">
        <v>180</v>
      </c>
      <c r="E443" s="33"/>
      <c r="F443" s="32">
        <v>3.5</v>
      </c>
      <c r="G443" s="32">
        <v>2.9</v>
      </c>
      <c r="H443" s="32">
        <v>22.58</v>
      </c>
      <c r="I443" s="32">
        <v>129.87</v>
      </c>
    </row>
    <row r="444" spans="1:9">
      <c r="A444" s="143"/>
      <c r="B444" s="31"/>
      <c r="C444" s="48" t="s">
        <v>17</v>
      </c>
      <c r="D444" s="31">
        <v>50</v>
      </c>
      <c r="E444" s="31"/>
      <c r="F444" s="74">
        <v>4.74</v>
      </c>
      <c r="G444" s="49">
        <v>0.6</v>
      </c>
      <c r="H444" s="74">
        <v>28.98</v>
      </c>
      <c r="I444" s="31">
        <v>141</v>
      </c>
    </row>
    <row r="445" spans="1:9">
      <c r="A445" s="143"/>
      <c r="B445" s="31">
        <v>338</v>
      </c>
      <c r="C445" s="27" t="s">
        <v>46</v>
      </c>
      <c r="D445" s="26">
        <v>100</v>
      </c>
      <c r="E445" s="33"/>
      <c r="F445" s="35">
        <v>0.4</v>
      </c>
      <c r="G445" s="35">
        <v>0.4</v>
      </c>
      <c r="H445" s="35">
        <v>9.8000000000000007</v>
      </c>
      <c r="I445" s="26">
        <v>47</v>
      </c>
    </row>
    <row r="446" spans="1:9">
      <c r="A446" s="143"/>
      <c r="B446" s="25" t="s">
        <v>19</v>
      </c>
      <c r="C446" s="95"/>
      <c r="D446" s="36">
        <f>SUM(D441:D445)</f>
        <v>620</v>
      </c>
      <c r="E446" s="36"/>
      <c r="F446" s="84">
        <f>SUM(F441:F445)</f>
        <v>22.42</v>
      </c>
      <c r="G446" s="84">
        <f>SUM(G441:G445)</f>
        <v>17.279999999999998</v>
      </c>
      <c r="H446" s="84">
        <f>SUM(H441:H445)</f>
        <v>104.99000000000001</v>
      </c>
      <c r="I446" s="84">
        <f>SUM(I441:I445)</f>
        <v>670.73</v>
      </c>
    </row>
    <row r="447" spans="1:9">
      <c r="A447" s="143"/>
      <c r="B447" s="25" t="s">
        <v>20</v>
      </c>
      <c r="C447" s="95"/>
      <c r="D447" s="95"/>
      <c r="E447" s="95"/>
      <c r="F447" s="95"/>
      <c r="G447" s="95"/>
      <c r="H447" s="95"/>
      <c r="I447" s="95"/>
    </row>
    <row r="448" spans="1:9">
      <c r="A448" s="143"/>
      <c r="B448" s="38">
        <v>46</v>
      </c>
      <c r="C448" s="114" t="s">
        <v>139</v>
      </c>
      <c r="D448" s="118">
        <v>100</v>
      </c>
      <c r="E448" s="107"/>
      <c r="F448" s="132">
        <v>1.3</v>
      </c>
      <c r="G448" s="132">
        <v>5.0999999999999996</v>
      </c>
      <c r="H448" s="132">
        <v>6.98</v>
      </c>
      <c r="I448" s="132">
        <v>79.2</v>
      </c>
    </row>
    <row r="449" spans="1:258" ht="16.7" customHeight="1">
      <c r="A449" s="143"/>
      <c r="B449" s="38"/>
      <c r="C449" s="119" t="s">
        <v>92</v>
      </c>
      <c r="D449" s="156">
        <v>250</v>
      </c>
      <c r="E449"/>
      <c r="F449" s="157">
        <v>5.87</v>
      </c>
      <c r="G449" s="158">
        <v>3.55</v>
      </c>
      <c r="H449" s="158">
        <v>19.28</v>
      </c>
      <c r="I449" s="157">
        <v>132.87</v>
      </c>
    </row>
    <row r="450" spans="1:258">
      <c r="A450" s="143"/>
      <c r="B450" s="99"/>
      <c r="C450" s="76" t="s">
        <v>215</v>
      </c>
      <c r="D450" s="120">
        <v>100</v>
      </c>
      <c r="E450" s="80"/>
      <c r="F450" s="121">
        <v>12.5</v>
      </c>
      <c r="G450" s="71">
        <v>10.23</v>
      </c>
      <c r="H450" s="71">
        <v>12.98</v>
      </c>
      <c r="I450" s="29">
        <v>193.99</v>
      </c>
    </row>
    <row r="451" spans="1:258">
      <c r="A451" s="143"/>
      <c r="B451" s="38" t="s">
        <v>23</v>
      </c>
      <c r="C451" s="27" t="s">
        <v>140</v>
      </c>
      <c r="D451" s="106">
        <v>180</v>
      </c>
      <c r="E451" s="113"/>
      <c r="F451" s="42">
        <v>7.5</v>
      </c>
      <c r="G451" s="41">
        <v>5.4</v>
      </c>
      <c r="H451" s="42">
        <v>51.6</v>
      </c>
      <c r="I451" s="42">
        <v>284.71199999999999</v>
      </c>
    </row>
    <row r="452" spans="1:258">
      <c r="A452" s="143"/>
      <c r="B452" s="28" t="s">
        <v>68</v>
      </c>
      <c r="C452" s="27" t="s">
        <v>69</v>
      </c>
      <c r="D452" s="87" t="s">
        <v>70</v>
      </c>
      <c r="E452" s="40"/>
      <c r="F452" s="88">
        <v>0.06</v>
      </c>
      <c r="G452" s="88">
        <f>0.06</f>
        <v>0.06</v>
      </c>
      <c r="H452" s="88">
        <f>6.7</f>
        <v>6.7</v>
      </c>
      <c r="I452" s="29">
        <f>H452*4+G452*9+F452*4</f>
        <v>27.58</v>
      </c>
    </row>
    <row r="453" spans="1:258">
      <c r="A453" s="143"/>
      <c r="B453" s="41"/>
      <c r="C453" s="39" t="s">
        <v>17</v>
      </c>
      <c r="D453" s="38">
        <v>40</v>
      </c>
      <c r="E453" s="40"/>
      <c r="F453" s="41">
        <v>3.16</v>
      </c>
      <c r="G453" s="42">
        <v>0.4</v>
      </c>
      <c r="H453" s="41">
        <v>19.32</v>
      </c>
      <c r="I453" s="29">
        <f>H453*4+G453*9+F453*4</f>
        <v>93.52</v>
      </c>
    </row>
    <row r="454" spans="1:258">
      <c r="A454" s="143"/>
      <c r="B454" s="41"/>
      <c r="C454" s="39" t="s">
        <v>27</v>
      </c>
      <c r="D454" s="38">
        <v>50</v>
      </c>
      <c r="E454" s="40"/>
      <c r="F454" s="42">
        <v>3.3</v>
      </c>
      <c r="G454" s="42">
        <v>0.6</v>
      </c>
      <c r="H454" s="41">
        <v>19.829999999999998</v>
      </c>
      <c r="I454" s="29">
        <f>H454*4+G454*9+F454*4</f>
        <v>97.92</v>
      </c>
    </row>
    <row r="455" spans="1:258">
      <c r="A455" s="143"/>
      <c r="B455" s="1" t="s">
        <v>28</v>
      </c>
      <c r="C455" s="1"/>
      <c r="D455" s="45">
        <v>920</v>
      </c>
      <c r="E455" s="45"/>
      <c r="F455" s="47">
        <f>SUM(F448:F454)</f>
        <v>33.69</v>
      </c>
      <c r="G455" s="47">
        <f>SUM(G448:G454)</f>
        <v>25.34</v>
      </c>
      <c r="H455" s="47">
        <f>SUM(H448:H454)</f>
        <v>136.69</v>
      </c>
      <c r="I455" s="47">
        <f>SUM(I448:I454)</f>
        <v>909.79199999999992</v>
      </c>
    </row>
    <row r="456" spans="1:258">
      <c r="A456" s="143"/>
      <c r="B456" s="125" t="s">
        <v>29</v>
      </c>
      <c r="C456" s="95"/>
      <c r="D456" s="45"/>
      <c r="E456" s="45"/>
      <c r="F456" s="47"/>
      <c r="G456" s="47"/>
      <c r="H456" s="47"/>
      <c r="I456" s="47"/>
    </row>
    <row r="457" spans="1:258">
      <c r="A457" s="143"/>
      <c r="B457" s="31"/>
      <c r="C457" s="122" t="s">
        <v>141</v>
      </c>
      <c r="D457" s="69">
        <v>38</v>
      </c>
      <c r="E457" s="69"/>
      <c r="F457" s="70">
        <v>2.4300000000000002</v>
      </c>
      <c r="G457" s="70">
        <v>7.04</v>
      </c>
      <c r="H457" s="70">
        <v>25.37</v>
      </c>
      <c r="I457" s="123">
        <f>(F457+H457)*4+G457*9</f>
        <v>174.56</v>
      </c>
    </row>
    <row r="458" spans="1:258">
      <c r="A458" s="143"/>
      <c r="B458" s="31">
        <v>376</v>
      </c>
      <c r="C458" s="48" t="s">
        <v>15</v>
      </c>
      <c r="D458" s="31">
        <v>200</v>
      </c>
      <c r="E458" s="31"/>
      <c r="F458" s="75"/>
      <c r="G458" s="75"/>
      <c r="H458" s="74">
        <v>11.09</v>
      </c>
      <c r="I458" s="74">
        <v>44.34</v>
      </c>
    </row>
    <row r="459" spans="1:258">
      <c r="A459" s="143"/>
      <c r="B459" s="31">
        <v>338</v>
      </c>
      <c r="C459" s="48" t="s">
        <v>32</v>
      </c>
      <c r="D459" s="31">
        <v>100</v>
      </c>
      <c r="E459" s="31"/>
      <c r="F459" s="49">
        <v>0.4</v>
      </c>
      <c r="G459" s="49">
        <v>0.3</v>
      </c>
      <c r="H459" s="49">
        <v>10.3</v>
      </c>
      <c r="I459" s="31">
        <v>47</v>
      </c>
    </row>
    <row r="460" spans="1:258">
      <c r="A460" s="143"/>
      <c r="B460" s="25" t="s">
        <v>33</v>
      </c>
      <c r="C460" s="95"/>
      <c r="D460" s="36">
        <v>375</v>
      </c>
      <c r="E460" s="36"/>
      <c r="F460" s="84">
        <v>5.18</v>
      </c>
      <c r="G460" s="84">
        <v>8.65</v>
      </c>
      <c r="H460" s="84">
        <v>55.04</v>
      </c>
      <c r="I460" s="84">
        <v>320.83999999999997</v>
      </c>
      <c r="J460" s="164"/>
      <c r="K460" s="56"/>
      <c r="L460" s="56"/>
      <c r="M460" s="56"/>
      <c r="N460" s="56"/>
      <c r="O460" s="56"/>
      <c r="P460" s="56"/>
      <c r="Q460" s="56"/>
    </row>
    <row r="461" spans="1:258">
      <c r="A461" s="143"/>
      <c r="B461" s="50" t="s">
        <v>34</v>
      </c>
      <c r="C461" s="95"/>
      <c r="D461" s="95"/>
      <c r="E461" s="95"/>
      <c r="F461" s="95"/>
      <c r="G461" s="95"/>
      <c r="H461" s="95"/>
      <c r="I461" s="95"/>
      <c r="J461" s="159"/>
      <c r="R461" s="56"/>
      <c r="S461" s="56"/>
    </row>
    <row r="462" spans="1:258" s="57" customFormat="1" ht="21.2" customHeight="1">
      <c r="A462" s="143"/>
      <c r="B462" s="80">
        <v>75</v>
      </c>
      <c r="C462" s="76" t="s">
        <v>64</v>
      </c>
      <c r="D462" s="107">
        <v>100</v>
      </c>
      <c r="E462" s="107"/>
      <c r="F462" s="70">
        <v>2.76</v>
      </c>
      <c r="G462" s="70">
        <v>7.5</v>
      </c>
      <c r="H462" s="70">
        <v>11.68</v>
      </c>
      <c r="I462" s="70">
        <f>H462*4+G462*9+F462*4</f>
        <v>125.25999999999999</v>
      </c>
      <c r="J462"/>
      <c r="K462" s="12"/>
      <c r="L462" s="12"/>
      <c r="M462" s="12"/>
      <c r="N462" s="12"/>
      <c r="O462" s="12"/>
      <c r="P462" s="12"/>
      <c r="Q462" s="12"/>
      <c r="R462" s="12"/>
      <c r="S462" s="12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6"/>
      <c r="BG462" s="56"/>
      <c r="BH462" s="56"/>
      <c r="BI462" s="56"/>
      <c r="BJ462" s="56"/>
      <c r="BK462" s="56"/>
      <c r="BL462" s="56"/>
      <c r="BM462" s="56"/>
      <c r="BN462" s="56"/>
      <c r="BO462" s="56"/>
      <c r="BP462" s="56"/>
      <c r="BQ462" s="56"/>
      <c r="BR462" s="56"/>
      <c r="BS462" s="56"/>
      <c r="BT462" s="56"/>
      <c r="BU462" s="56"/>
      <c r="BV462" s="56"/>
      <c r="BW462" s="56"/>
      <c r="BX462" s="56"/>
      <c r="BY462" s="56"/>
      <c r="BZ462" s="56"/>
      <c r="CA462" s="56"/>
      <c r="CB462" s="56"/>
      <c r="CC462" s="56"/>
      <c r="CD462" s="56"/>
      <c r="CE462" s="56"/>
      <c r="CF462" s="56"/>
      <c r="CG462" s="56"/>
      <c r="CH462" s="56"/>
      <c r="CI462" s="56"/>
      <c r="CJ462" s="56"/>
      <c r="CK462" s="56"/>
      <c r="CL462" s="56"/>
      <c r="CM462" s="56"/>
      <c r="CN462" s="56"/>
      <c r="CO462" s="56"/>
      <c r="CP462" s="56"/>
      <c r="CQ462" s="56"/>
      <c r="CR462" s="56"/>
      <c r="CS462" s="56"/>
      <c r="CT462" s="56"/>
      <c r="CU462" s="56"/>
      <c r="CV462" s="56"/>
      <c r="CW462" s="56"/>
      <c r="CX462" s="56"/>
      <c r="CY462" s="56"/>
      <c r="CZ462" s="56"/>
      <c r="DA462" s="56"/>
      <c r="DB462" s="56"/>
      <c r="DC462" s="56"/>
      <c r="DD462" s="56"/>
      <c r="DE462" s="56"/>
      <c r="DF462" s="56"/>
      <c r="DG462" s="56"/>
      <c r="DH462" s="56"/>
      <c r="DI462" s="56"/>
      <c r="DJ462" s="56"/>
      <c r="DK462" s="56"/>
      <c r="DL462" s="56"/>
      <c r="DM462" s="56"/>
      <c r="DN462" s="56"/>
      <c r="DO462" s="56"/>
      <c r="DP462" s="56"/>
      <c r="DQ462" s="56"/>
      <c r="DR462" s="56"/>
      <c r="DS462" s="56"/>
      <c r="DT462" s="56"/>
      <c r="DU462" s="56"/>
      <c r="DV462" s="56"/>
      <c r="DW462" s="56"/>
      <c r="DX462" s="56"/>
      <c r="DY462" s="56"/>
      <c r="DZ462" s="56"/>
      <c r="EA462" s="56"/>
      <c r="EB462" s="56"/>
      <c r="EC462" s="56"/>
      <c r="ED462" s="56"/>
      <c r="EE462" s="56"/>
      <c r="EF462" s="56"/>
      <c r="EG462" s="56"/>
      <c r="EH462" s="56"/>
      <c r="EI462" s="56"/>
      <c r="EJ462" s="56"/>
      <c r="EK462" s="56"/>
      <c r="EL462" s="56"/>
      <c r="EM462" s="56"/>
      <c r="EN462" s="56"/>
      <c r="EO462" s="56"/>
      <c r="EP462" s="56"/>
      <c r="EQ462" s="56"/>
      <c r="ER462" s="56"/>
      <c r="ES462" s="56"/>
      <c r="ET462" s="56"/>
      <c r="EU462" s="56"/>
      <c r="EV462" s="56"/>
      <c r="EW462" s="56"/>
      <c r="EX462" s="56"/>
      <c r="EY462" s="56"/>
      <c r="EZ462" s="56"/>
      <c r="FA462" s="56"/>
      <c r="FB462" s="56"/>
      <c r="FC462" s="56"/>
      <c r="FD462" s="56"/>
      <c r="FE462" s="56"/>
      <c r="FF462" s="56"/>
      <c r="FG462" s="56"/>
      <c r="FH462" s="56"/>
      <c r="FI462" s="56"/>
      <c r="FJ462" s="56"/>
      <c r="FK462" s="56"/>
      <c r="FL462" s="56"/>
      <c r="FM462" s="56"/>
      <c r="FN462" s="56"/>
      <c r="FO462" s="56"/>
      <c r="FP462" s="56"/>
      <c r="FQ462" s="56"/>
      <c r="FR462" s="56"/>
      <c r="FS462" s="56"/>
      <c r="FT462" s="56"/>
      <c r="FU462" s="56"/>
      <c r="FV462" s="56"/>
      <c r="FW462" s="56"/>
      <c r="FX462" s="56"/>
      <c r="FY462" s="56"/>
      <c r="FZ462" s="56"/>
      <c r="GA462" s="56"/>
      <c r="GB462" s="56"/>
      <c r="GC462" s="56"/>
      <c r="GD462" s="56"/>
      <c r="GE462" s="56"/>
      <c r="GF462" s="56"/>
      <c r="GG462" s="56"/>
      <c r="GH462" s="56"/>
      <c r="GI462" s="56"/>
      <c r="GJ462" s="56"/>
      <c r="GK462" s="56"/>
      <c r="GL462" s="56"/>
      <c r="GM462" s="56"/>
      <c r="GN462" s="56"/>
      <c r="GO462" s="56"/>
      <c r="GP462" s="56"/>
      <c r="GQ462" s="56"/>
      <c r="GR462" s="56"/>
      <c r="GS462" s="56"/>
      <c r="GT462" s="56"/>
      <c r="GU462" s="56"/>
      <c r="GV462" s="56"/>
      <c r="GW462" s="56"/>
      <c r="GX462" s="56"/>
      <c r="GY462" s="56"/>
      <c r="GZ462" s="56"/>
      <c r="HA462" s="56"/>
      <c r="HB462" s="56"/>
      <c r="HC462" s="56"/>
      <c r="HD462" s="56"/>
      <c r="HE462" s="56"/>
      <c r="HF462" s="56"/>
      <c r="HG462" s="56"/>
      <c r="HH462" s="56"/>
      <c r="HI462" s="56"/>
      <c r="HJ462" s="56"/>
      <c r="HK462" s="56"/>
      <c r="HL462" s="56"/>
      <c r="HM462" s="56"/>
      <c r="HN462" s="56"/>
      <c r="HO462" s="56"/>
      <c r="HP462" s="56"/>
      <c r="HQ462" s="56"/>
      <c r="HR462" s="56"/>
      <c r="HS462" s="56"/>
      <c r="HT462" s="56"/>
      <c r="HU462" s="56"/>
      <c r="HV462" s="56"/>
      <c r="HW462" s="56"/>
      <c r="HX462" s="56"/>
      <c r="HY462" s="56"/>
      <c r="HZ462" s="56"/>
      <c r="IA462" s="56"/>
      <c r="IB462" s="56"/>
      <c r="IC462" s="56"/>
      <c r="ID462" s="56"/>
      <c r="IE462" s="56"/>
      <c r="IF462" s="56"/>
      <c r="IG462" s="56"/>
      <c r="IH462" s="56"/>
      <c r="II462" s="56"/>
      <c r="IJ462" s="56"/>
      <c r="IK462" s="56"/>
      <c r="IL462" s="56"/>
      <c r="IM462" s="56"/>
      <c r="IN462" s="56"/>
      <c r="IO462" s="56"/>
      <c r="IP462" s="56"/>
      <c r="IQ462" s="56"/>
      <c r="IR462" s="56"/>
      <c r="IS462" s="56"/>
      <c r="IT462" s="56"/>
      <c r="IU462" s="56"/>
      <c r="IV462" s="56"/>
      <c r="IW462" s="56"/>
      <c r="IX462" s="56"/>
    </row>
    <row r="463" spans="1:258">
      <c r="A463" s="143"/>
      <c r="B463" s="58">
        <v>213</v>
      </c>
      <c r="C463" s="59" t="s">
        <v>142</v>
      </c>
      <c r="D463" s="58">
        <v>250</v>
      </c>
      <c r="E463" s="58"/>
      <c r="F463" s="62">
        <v>30.5</v>
      </c>
      <c r="G463" s="61">
        <v>46</v>
      </c>
      <c r="H463" s="61">
        <v>4.8</v>
      </c>
      <c r="I463" s="61">
        <v>554.79999999999995</v>
      </c>
    </row>
    <row r="464" spans="1:258">
      <c r="A464" s="143"/>
      <c r="B464" s="58">
        <v>378</v>
      </c>
      <c r="C464" s="59" t="s">
        <v>54</v>
      </c>
      <c r="D464" s="58">
        <v>200</v>
      </c>
      <c r="E464" s="58"/>
      <c r="F464" s="61">
        <v>1.61</v>
      </c>
      <c r="G464" s="61">
        <v>1.39</v>
      </c>
      <c r="H464" s="61">
        <v>13.76</v>
      </c>
      <c r="I464" s="61">
        <v>74.34</v>
      </c>
    </row>
    <row r="465" spans="1:9">
      <c r="A465" s="143"/>
      <c r="B465" s="58"/>
      <c r="C465" s="59" t="s">
        <v>17</v>
      </c>
      <c r="D465" s="58">
        <v>60</v>
      </c>
      <c r="E465" s="58"/>
      <c r="F465" s="61">
        <v>3.16</v>
      </c>
      <c r="G465" s="62">
        <v>0.4</v>
      </c>
      <c r="H465" s="61">
        <v>19.32</v>
      </c>
      <c r="I465" s="58">
        <v>94</v>
      </c>
    </row>
    <row r="466" spans="1:9">
      <c r="A466" s="143"/>
      <c r="B466" s="50" t="s">
        <v>38</v>
      </c>
      <c r="C466" s="95"/>
      <c r="D466" s="63">
        <f>SUM(D462:D465)</f>
        <v>610</v>
      </c>
      <c r="E466" s="63"/>
      <c r="F466" s="82">
        <v>21.92</v>
      </c>
      <c r="G466" s="82">
        <v>20.58</v>
      </c>
      <c r="H466" s="82">
        <v>44.35</v>
      </c>
      <c r="I466" s="82">
        <v>452.63</v>
      </c>
    </row>
    <row r="467" spans="1:9">
      <c r="A467" s="143"/>
      <c r="B467" s="50" t="s">
        <v>39</v>
      </c>
      <c r="C467" s="95"/>
      <c r="D467" s="95"/>
      <c r="E467" s="95"/>
      <c r="F467" s="95"/>
      <c r="G467" s="95"/>
      <c r="H467" s="95"/>
      <c r="I467" s="95"/>
    </row>
    <row r="468" spans="1:9">
      <c r="A468" s="143"/>
      <c r="B468" s="58">
        <v>376.03</v>
      </c>
      <c r="C468" s="59" t="s">
        <v>58</v>
      </c>
      <c r="D468" s="58">
        <v>200</v>
      </c>
      <c r="E468" s="58"/>
      <c r="F468" s="62">
        <v>5.8</v>
      </c>
      <c r="G468" s="58">
        <v>5</v>
      </c>
      <c r="H468" s="58">
        <v>8</v>
      </c>
      <c r="I468" s="58">
        <v>106</v>
      </c>
    </row>
    <row r="469" spans="1:9">
      <c r="A469" s="143"/>
      <c r="B469" s="58"/>
      <c r="C469" s="68" t="s">
        <v>59</v>
      </c>
      <c r="D469" s="69">
        <v>21</v>
      </c>
      <c r="E469" s="69"/>
      <c r="F469" s="81">
        <v>0.73</v>
      </c>
      <c r="G469" s="81">
        <v>7.35</v>
      </c>
      <c r="H469" s="81">
        <v>11.34</v>
      </c>
      <c r="I469" s="71">
        <v>115.5</v>
      </c>
    </row>
    <row r="470" spans="1:9">
      <c r="A470" s="143"/>
      <c r="B470" s="50" t="s">
        <v>42</v>
      </c>
      <c r="C470" s="95"/>
      <c r="D470" s="165">
        <f>SUM(D468:D469)</f>
        <v>221</v>
      </c>
      <c r="E470" s="165"/>
      <c r="F470" s="165">
        <f>SUM(F468:F469)</f>
        <v>6.5299999999999994</v>
      </c>
      <c r="G470" s="165">
        <f>SUM(G468:G469)</f>
        <v>12.35</v>
      </c>
      <c r="H470" s="165">
        <f>SUM(H468:H469)</f>
        <v>19.34</v>
      </c>
      <c r="I470" s="165">
        <f>SUM(I468:I469)</f>
        <v>221.5</v>
      </c>
    </row>
    <row r="471" spans="1:9">
      <c r="A471" s="143"/>
      <c r="B471" s="25" t="s">
        <v>43</v>
      </c>
      <c r="C471" s="95"/>
      <c r="D471" s="72">
        <f>D470+D466+D460+D455+D446</f>
        <v>2746</v>
      </c>
      <c r="E471" s="72"/>
      <c r="F471" s="73">
        <f>F470+F466+F460+F455+F446</f>
        <v>89.74</v>
      </c>
      <c r="G471" s="73">
        <f>G470+G466+G460+G455+G446</f>
        <v>84.2</v>
      </c>
      <c r="H471" s="73">
        <f>H470+H466+H460+H455+H446</f>
        <v>360.40999999999997</v>
      </c>
      <c r="I471" s="73">
        <f>I470+I466+I460+I455+I446</f>
        <v>2575.4920000000002</v>
      </c>
    </row>
    <row r="472" spans="1:9">
      <c r="A472" s="143"/>
      <c r="B472" s="19"/>
      <c r="C472" s="20"/>
      <c r="D472" s="20"/>
      <c r="E472" s="20"/>
      <c r="F472" s="20"/>
      <c r="G472" s="20"/>
      <c r="H472" s="20"/>
      <c r="I472" s="20"/>
    </row>
    <row r="473" spans="1:9">
      <c r="A473" s="143"/>
      <c r="B473" s="143"/>
      <c r="C473" s="13"/>
      <c r="D473" s="13"/>
      <c r="E473" s="13"/>
      <c r="F473" s="13"/>
      <c r="G473" s="13"/>
      <c r="H473" s="13"/>
      <c r="I473" s="13"/>
    </row>
    <row r="474" spans="1:9">
      <c r="A474" s="143"/>
      <c r="B474" s="21" t="s">
        <v>3</v>
      </c>
      <c r="C474" s="147">
        <v>13</v>
      </c>
      <c r="D474" s="13"/>
      <c r="E474" s="13"/>
      <c r="F474" s="13"/>
      <c r="G474" s="226"/>
      <c r="H474" s="226"/>
      <c r="I474" s="226"/>
    </row>
    <row r="475" spans="1:9" ht="28.15" customHeight="1">
      <c r="A475" s="143"/>
      <c r="B475" s="22" t="s">
        <v>4</v>
      </c>
      <c r="C475" s="23" t="s">
        <v>5</v>
      </c>
      <c r="D475" s="3" t="s">
        <v>6</v>
      </c>
      <c r="E475" s="23"/>
      <c r="F475" s="3" t="s">
        <v>7</v>
      </c>
      <c r="G475" s="3"/>
      <c r="H475" s="3"/>
      <c r="I475" s="3" t="s">
        <v>8</v>
      </c>
    </row>
    <row r="476" spans="1:9" ht="24.4" customHeight="1">
      <c r="A476" s="143"/>
      <c r="B476" s="148"/>
      <c r="C476" s="95"/>
      <c r="D476" s="3"/>
      <c r="E476" s="23"/>
      <c r="F476" s="23" t="s">
        <v>9</v>
      </c>
      <c r="G476" s="23" t="s">
        <v>10</v>
      </c>
      <c r="H476" s="23" t="s">
        <v>11</v>
      </c>
      <c r="I476" s="3"/>
    </row>
    <row r="477" spans="1:9">
      <c r="A477" s="143"/>
      <c r="B477" s="24">
        <v>1</v>
      </c>
      <c r="C477" s="24">
        <v>2</v>
      </c>
      <c r="D477" s="24">
        <v>3</v>
      </c>
      <c r="E477" s="24"/>
      <c r="F477" s="24">
        <v>4</v>
      </c>
      <c r="G477" s="24">
        <v>5</v>
      </c>
      <c r="H477" s="24">
        <v>6</v>
      </c>
      <c r="I477" s="24">
        <v>7</v>
      </c>
    </row>
    <row r="478" spans="1:9">
      <c r="A478" s="143"/>
      <c r="B478" s="25" t="s">
        <v>12</v>
      </c>
      <c r="C478" s="95"/>
      <c r="D478" s="95"/>
      <c r="E478" s="95"/>
      <c r="F478" s="95"/>
      <c r="G478" s="95"/>
      <c r="H478" s="95"/>
      <c r="I478" s="95"/>
    </row>
    <row r="479" spans="1:9">
      <c r="A479" s="143"/>
      <c r="B479" s="31"/>
      <c r="C479" s="78" t="s">
        <v>98</v>
      </c>
      <c r="D479" s="28">
        <v>50</v>
      </c>
      <c r="E479" s="28"/>
      <c r="F479" s="29">
        <v>6.5</v>
      </c>
      <c r="G479" s="30">
        <v>12.5</v>
      </c>
      <c r="H479" s="29">
        <v>0</v>
      </c>
      <c r="I479" s="30">
        <v>138.5</v>
      </c>
    </row>
    <row r="480" spans="1:9">
      <c r="A480" s="143"/>
      <c r="B480" s="31">
        <v>415</v>
      </c>
      <c r="C480" s="48" t="s">
        <v>82</v>
      </c>
      <c r="D480" s="31">
        <v>180</v>
      </c>
      <c r="E480" s="31"/>
      <c r="F480" s="74">
        <v>3.47</v>
      </c>
      <c r="G480" s="74">
        <v>3.45</v>
      </c>
      <c r="H480" s="74">
        <v>31.61</v>
      </c>
      <c r="I480" s="74">
        <v>171.56</v>
      </c>
    </row>
    <row r="481" spans="1:9">
      <c r="A481" s="143"/>
      <c r="B481" s="31">
        <v>376</v>
      </c>
      <c r="C481" s="48" t="s">
        <v>37</v>
      </c>
      <c r="D481" s="31">
        <v>200</v>
      </c>
      <c r="E481" s="31"/>
      <c r="F481" s="75"/>
      <c r="G481" s="75"/>
      <c r="H481" s="74">
        <v>11.09</v>
      </c>
      <c r="I481" s="74">
        <v>44.34</v>
      </c>
    </row>
    <row r="482" spans="1:9">
      <c r="A482" s="143"/>
      <c r="B482" s="31"/>
      <c r="C482" s="48" t="s">
        <v>17</v>
      </c>
      <c r="D482" s="31">
        <v>50</v>
      </c>
      <c r="E482" s="31"/>
      <c r="F482" s="74">
        <v>4.74</v>
      </c>
      <c r="G482" s="49">
        <v>0.6</v>
      </c>
      <c r="H482" s="74">
        <v>28.98</v>
      </c>
      <c r="I482" s="31">
        <v>141</v>
      </c>
    </row>
    <row r="483" spans="1:9">
      <c r="A483" s="143"/>
      <c r="B483" s="31">
        <v>338</v>
      </c>
      <c r="C483" s="101" t="s">
        <v>32</v>
      </c>
      <c r="D483" s="31">
        <v>100</v>
      </c>
      <c r="E483" s="31"/>
      <c r="F483" s="49">
        <v>0.4</v>
      </c>
      <c r="G483" s="49">
        <v>0.3</v>
      </c>
      <c r="H483" s="49">
        <v>10.3</v>
      </c>
      <c r="I483" s="31">
        <v>47</v>
      </c>
    </row>
    <row r="484" spans="1:9">
      <c r="A484" s="143"/>
      <c r="B484" s="228" t="s">
        <v>19</v>
      </c>
      <c r="C484" s="228"/>
      <c r="D484" s="36">
        <f>SUM(D479:D483)</f>
        <v>580</v>
      </c>
      <c r="E484" s="36"/>
      <c r="F484" s="84">
        <f>SUM(F479:F483)</f>
        <v>15.110000000000001</v>
      </c>
      <c r="G484" s="84">
        <f>SUM(G479:G483)</f>
        <v>16.850000000000001</v>
      </c>
      <c r="H484" s="84">
        <f>SUM(H479:H483)</f>
        <v>81.98</v>
      </c>
      <c r="I484" s="85">
        <f>SUM(I479:I483)</f>
        <v>542.4</v>
      </c>
    </row>
    <row r="485" spans="1:9">
      <c r="A485" s="143"/>
      <c r="B485" s="25" t="s">
        <v>20</v>
      </c>
      <c r="C485" s="95"/>
      <c r="D485" s="95"/>
      <c r="E485" s="95"/>
      <c r="F485" s="95"/>
      <c r="G485" s="95"/>
      <c r="H485" s="95"/>
      <c r="I485" s="95"/>
    </row>
    <row r="486" spans="1:9" ht="31.35" customHeight="1">
      <c r="A486" s="143"/>
      <c r="B486" s="31">
        <v>40</v>
      </c>
      <c r="C486" s="48" t="s">
        <v>97</v>
      </c>
      <c r="D486" s="31">
        <v>100</v>
      </c>
      <c r="E486" s="31"/>
      <c r="F486" s="74">
        <v>4.74</v>
      </c>
      <c r="G486" s="74">
        <v>7.55</v>
      </c>
      <c r="H486" s="74">
        <v>12.53</v>
      </c>
      <c r="I486" s="74">
        <v>137.09</v>
      </c>
    </row>
    <row r="487" spans="1:9" ht="26.85" customHeight="1">
      <c r="A487" s="143"/>
      <c r="B487" s="31">
        <v>96</v>
      </c>
      <c r="C487" s="48" t="s">
        <v>216</v>
      </c>
      <c r="D487" s="118">
        <v>255</v>
      </c>
      <c r="E487" s="118"/>
      <c r="F487" s="41">
        <v>3.71</v>
      </c>
      <c r="G487" s="41">
        <v>4.7300000000000004</v>
      </c>
      <c r="H487" s="41">
        <v>28.36</v>
      </c>
      <c r="I487" s="41">
        <v>170.95</v>
      </c>
    </row>
    <row r="488" spans="1:9" ht="19.5" customHeight="1">
      <c r="A488" s="143"/>
      <c r="B488" s="31">
        <v>268</v>
      </c>
      <c r="C488" s="48" t="s">
        <v>143</v>
      </c>
      <c r="D488" s="118">
        <v>100</v>
      </c>
      <c r="E488" s="118"/>
      <c r="F488" s="105">
        <v>12.81</v>
      </c>
      <c r="G488" s="105">
        <v>18.940000000000001</v>
      </c>
      <c r="H488" s="105">
        <v>12.13</v>
      </c>
      <c r="I488" s="105">
        <v>272.02</v>
      </c>
    </row>
    <row r="489" spans="1:9">
      <c r="A489" s="143"/>
      <c r="B489" s="31">
        <v>142</v>
      </c>
      <c r="C489" s="48" t="s">
        <v>57</v>
      </c>
      <c r="D489" s="31">
        <v>180</v>
      </c>
      <c r="E489" s="31"/>
      <c r="F489" s="74">
        <v>4.37</v>
      </c>
      <c r="G489" s="74">
        <v>6.31</v>
      </c>
      <c r="H489" s="74">
        <v>23.75</v>
      </c>
      <c r="I489" s="74">
        <v>170.44</v>
      </c>
    </row>
    <row r="490" spans="1:9">
      <c r="A490" s="143"/>
      <c r="B490" s="31">
        <v>349</v>
      </c>
      <c r="C490" s="48" t="s">
        <v>52</v>
      </c>
      <c r="D490" s="31">
        <v>200</v>
      </c>
      <c r="E490" s="31"/>
      <c r="F490" s="74">
        <v>0.59</v>
      </c>
      <c r="G490" s="74">
        <v>0.05</v>
      </c>
      <c r="H490" s="74">
        <v>18.579999999999998</v>
      </c>
      <c r="I490" s="74">
        <v>77.94</v>
      </c>
    </row>
    <row r="491" spans="1:9">
      <c r="A491" s="143"/>
      <c r="B491" s="31"/>
      <c r="C491" s="43" t="s">
        <v>17</v>
      </c>
      <c r="D491" s="38">
        <v>50</v>
      </c>
      <c r="E491" s="38"/>
      <c r="F491" s="41">
        <v>3.16</v>
      </c>
      <c r="G491" s="42">
        <v>0.4</v>
      </c>
      <c r="H491" s="41">
        <v>19.32</v>
      </c>
      <c r="I491" s="38">
        <v>94</v>
      </c>
    </row>
    <row r="492" spans="1:9">
      <c r="A492" s="143"/>
      <c r="B492" s="31"/>
      <c r="C492" s="43" t="s">
        <v>27</v>
      </c>
      <c r="D492" s="38">
        <v>60</v>
      </c>
      <c r="E492" s="38"/>
      <c r="F492" s="42">
        <v>3.3</v>
      </c>
      <c r="G492" s="42">
        <v>0.6</v>
      </c>
      <c r="H492" s="41">
        <v>19.829999999999998</v>
      </c>
      <c r="I492" s="38">
        <v>99</v>
      </c>
    </row>
    <row r="493" spans="1:9">
      <c r="A493" s="143"/>
      <c r="B493" s="25" t="s">
        <v>28</v>
      </c>
      <c r="C493" s="95"/>
      <c r="D493" s="24">
        <f>SUM(D486:D492)</f>
        <v>945</v>
      </c>
      <c r="E493" s="24"/>
      <c r="F493" s="167">
        <f>SUM(F486:F492)</f>
        <v>32.68</v>
      </c>
      <c r="G493" s="167">
        <f>SUM(G486:G492)</f>
        <v>38.58</v>
      </c>
      <c r="H493" s="167">
        <f>SUM(H486:H492)</f>
        <v>134.5</v>
      </c>
      <c r="I493" s="167">
        <f>SUM(I486:I492)</f>
        <v>1021.44</v>
      </c>
    </row>
    <row r="494" spans="1:9">
      <c r="A494" s="143"/>
      <c r="B494" s="25" t="s">
        <v>29</v>
      </c>
      <c r="C494" s="95"/>
      <c r="D494" s="95"/>
      <c r="E494" s="95"/>
      <c r="F494" s="95"/>
      <c r="G494" s="95"/>
      <c r="H494" s="95"/>
      <c r="I494" s="95"/>
    </row>
    <row r="495" spans="1:9">
      <c r="A495" s="143"/>
      <c r="B495" s="31">
        <v>406</v>
      </c>
      <c r="C495" s="48" t="s">
        <v>144</v>
      </c>
      <c r="D495" s="31">
        <v>100</v>
      </c>
      <c r="E495" s="31"/>
      <c r="F495" s="74">
        <v>7.17</v>
      </c>
      <c r="G495" s="74">
        <v>8.33</v>
      </c>
      <c r="H495" s="74">
        <v>43.16</v>
      </c>
      <c r="I495" s="74">
        <v>216.31</v>
      </c>
    </row>
    <row r="496" spans="1:9">
      <c r="A496" s="143"/>
      <c r="B496" s="58">
        <v>377</v>
      </c>
      <c r="C496" s="59" t="s">
        <v>69</v>
      </c>
      <c r="D496" s="58">
        <v>200</v>
      </c>
      <c r="E496" s="58"/>
      <c r="F496" s="61">
        <v>0.06</v>
      </c>
      <c r="G496" s="61">
        <v>0.01</v>
      </c>
      <c r="H496" s="61">
        <v>11.19</v>
      </c>
      <c r="I496" s="61">
        <v>46.28</v>
      </c>
    </row>
    <row r="497" spans="1:9">
      <c r="A497" s="143"/>
      <c r="B497" s="31">
        <v>338</v>
      </c>
      <c r="C497" s="48" t="s">
        <v>55</v>
      </c>
      <c r="D497" s="31">
        <v>100</v>
      </c>
      <c r="E497" s="31"/>
      <c r="F497" s="49">
        <v>0.4</v>
      </c>
      <c r="G497" s="49">
        <v>0.4</v>
      </c>
      <c r="H497" s="49">
        <v>9.8000000000000007</v>
      </c>
      <c r="I497" s="31">
        <v>47</v>
      </c>
    </row>
    <row r="498" spans="1:9">
      <c r="A498" s="143"/>
      <c r="B498" s="25" t="s">
        <v>33</v>
      </c>
      <c r="C498" s="95"/>
      <c r="D498" s="36">
        <f>SUM(D495:D497)</f>
        <v>400</v>
      </c>
      <c r="E498" s="36"/>
      <c r="F498" s="37">
        <f>SUM(F495:F497)</f>
        <v>7.63</v>
      </c>
      <c r="G498" s="37">
        <f>SUM(G495:G497)</f>
        <v>8.74</v>
      </c>
      <c r="H498" s="37">
        <f>SUM(H495:H497)</f>
        <v>64.149999999999991</v>
      </c>
      <c r="I498" s="37">
        <f>SUM(I495:I497)</f>
        <v>309.59000000000003</v>
      </c>
    </row>
    <row r="499" spans="1:9">
      <c r="A499" s="143"/>
      <c r="B499" s="50" t="s">
        <v>34</v>
      </c>
      <c r="C499" s="95"/>
      <c r="D499" s="95"/>
      <c r="E499" s="95"/>
      <c r="F499" s="95"/>
      <c r="G499" s="95"/>
      <c r="H499" s="95"/>
      <c r="I499" s="95"/>
    </row>
    <row r="500" spans="1:9">
      <c r="A500" s="143"/>
      <c r="B500" s="38" t="s">
        <v>47</v>
      </c>
      <c r="C500" s="43" t="s">
        <v>48</v>
      </c>
      <c r="D500" s="118">
        <v>100</v>
      </c>
      <c r="E500" s="118"/>
      <c r="F500" s="41">
        <v>1.68</v>
      </c>
      <c r="G500" s="41">
        <v>6.83</v>
      </c>
      <c r="H500" s="41">
        <v>4.96</v>
      </c>
      <c r="I500" s="41">
        <v>88.58</v>
      </c>
    </row>
    <row r="501" spans="1:9" ht="27" customHeight="1">
      <c r="A501" s="143"/>
      <c r="B501" s="58">
        <v>294.01</v>
      </c>
      <c r="C501" s="59" t="s">
        <v>217</v>
      </c>
      <c r="D501" s="58">
        <v>130</v>
      </c>
      <c r="E501" s="58"/>
      <c r="F501" s="61">
        <v>14.39</v>
      </c>
      <c r="G501" s="61">
        <v>14.12</v>
      </c>
      <c r="H501" s="61">
        <v>10.36</v>
      </c>
      <c r="I501" s="61">
        <v>226.73</v>
      </c>
    </row>
    <row r="502" spans="1:9" ht="19.5" customHeight="1">
      <c r="A502" s="143"/>
      <c r="B502" s="58">
        <v>202</v>
      </c>
      <c r="C502" s="168" t="s">
        <v>24</v>
      </c>
      <c r="D502" s="58">
        <v>180</v>
      </c>
      <c r="E502" s="58"/>
      <c r="F502" s="29">
        <v>7.6</v>
      </c>
      <c r="G502" s="29">
        <v>8.98</v>
      </c>
      <c r="H502" s="30">
        <v>51.63</v>
      </c>
      <c r="I502" s="29">
        <v>317.81</v>
      </c>
    </row>
    <row r="503" spans="1:9">
      <c r="A503" s="143"/>
      <c r="B503" s="58">
        <v>376</v>
      </c>
      <c r="C503" s="59" t="s">
        <v>15</v>
      </c>
      <c r="D503" s="58">
        <v>200</v>
      </c>
      <c r="E503" s="58"/>
      <c r="F503" s="60"/>
      <c r="G503" s="60"/>
      <c r="H503" s="61">
        <v>11.09</v>
      </c>
      <c r="I503" s="61">
        <v>44.34</v>
      </c>
    </row>
    <row r="504" spans="1:9">
      <c r="A504" s="143"/>
      <c r="B504" s="58"/>
      <c r="C504" s="59" t="s">
        <v>17</v>
      </c>
      <c r="D504" s="58">
        <v>60</v>
      </c>
      <c r="E504" s="58"/>
      <c r="F504" s="61">
        <v>1.58</v>
      </c>
      <c r="G504" s="62">
        <v>0.2</v>
      </c>
      <c r="H504" s="61">
        <v>9.66</v>
      </c>
      <c r="I504" s="58">
        <v>47</v>
      </c>
    </row>
    <row r="505" spans="1:9">
      <c r="A505" s="143"/>
      <c r="B505" s="50" t="s">
        <v>38</v>
      </c>
      <c r="C505" s="95"/>
      <c r="D505" s="63">
        <f>SUM(D500:D504)</f>
        <v>670</v>
      </c>
      <c r="E505" s="63"/>
      <c r="F505" s="82">
        <f>SUM(F500:F504)</f>
        <v>25.25</v>
      </c>
      <c r="G505" s="82">
        <f>SUM(G500:G504)</f>
        <v>30.13</v>
      </c>
      <c r="H505" s="82">
        <f>SUM(H500:H504)</f>
        <v>87.7</v>
      </c>
      <c r="I505" s="82">
        <f>SUM(I500:I504)</f>
        <v>724.46</v>
      </c>
    </row>
    <row r="506" spans="1:9">
      <c r="A506" s="143"/>
      <c r="B506" s="50" t="s">
        <v>39</v>
      </c>
      <c r="C506" s="95"/>
      <c r="D506" s="95"/>
      <c r="E506" s="95"/>
      <c r="F506" s="95"/>
      <c r="G506" s="95"/>
      <c r="H506" s="95"/>
      <c r="I506" s="95"/>
    </row>
    <row r="507" spans="1:9">
      <c r="A507" s="143"/>
      <c r="B507" s="65">
        <v>376.02</v>
      </c>
      <c r="C507" s="66" t="s">
        <v>40</v>
      </c>
      <c r="D507" s="65">
        <v>200</v>
      </c>
      <c r="E507" s="65"/>
      <c r="F507" s="67">
        <v>5.6</v>
      </c>
      <c r="G507" s="65">
        <v>4.8</v>
      </c>
      <c r="H507" s="67">
        <v>30</v>
      </c>
      <c r="I507" s="65">
        <v>186</v>
      </c>
    </row>
    <row r="508" spans="1:9">
      <c r="A508" s="143"/>
      <c r="B508" s="65"/>
      <c r="C508" s="68" t="s">
        <v>41</v>
      </c>
      <c r="D508" s="69">
        <v>22</v>
      </c>
      <c r="E508" s="69"/>
      <c r="F508" s="70">
        <v>0.45</v>
      </c>
      <c r="G508" s="70">
        <v>2.86</v>
      </c>
      <c r="H508" s="70">
        <v>10.43</v>
      </c>
      <c r="I508" s="71">
        <v>69.33</v>
      </c>
    </row>
    <row r="509" spans="1:9">
      <c r="A509" s="143"/>
      <c r="B509" s="50" t="s">
        <v>42</v>
      </c>
      <c r="C509" s="95"/>
      <c r="D509" s="63">
        <f>SUM(D507:D508)</f>
        <v>222</v>
      </c>
      <c r="E509" s="63"/>
      <c r="F509" s="63">
        <f>SUM(F507:F508)</f>
        <v>6.05</v>
      </c>
      <c r="G509" s="63">
        <f>SUM(G507:G508)</f>
        <v>7.66</v>
      </c>
      <c r="H509" s="63">
        <f>SUM(H507:H508)</f>
        <v>40.43</v>
      </c>
      <c r="I509" s="63">
        <f>SUM(I507:I508)</f>
        <v>255.32999999999998</v>
      </c>
    </row>
    <row r="510" spans="1:9">
      <c r="A510" s="143"/>
      <c r="B510" s="25" t="s">
        <v>43</v>
      </c>
      <c r="C510" s="95"/>
      <c r="D510" s="72">
        <f>D509+D505+D498+D493+D484</f>
        <v>2817</v>
      </c>
      <c r="E510" s="72"/>
      <c r="F510" s="73">
        <f>F509+F505+F498+F493+F484</f>
        <v>86.72</v>
      </c>
      <c r="G510" s="73">
        <f>G509+G505+G498+G493+G484</f>
        <v>101.96000000000001</v>
      </c>
      <c r="H510" s="73">
        <f>H509+H505+H498+H493+H484</f>
        <v>408.76</v>
      </c>
      <c r="I510" s="73">
        <f>I509+I505+I498+I493+I484</f>
        <v>2853.2200000000003</v>
      </c>
    </row>
    <row r="511" spans="1:9">
      <c r="A511" s="143"/>
      <c r="B511" s="19"/>
      <c r="C511" s="20"/>
      <c r="D511" s="20"/>
      <c r="E511" s="20"/>
      <c r="F511" s="20"/>
      <c r="G511" s="20"/>
      <c r="H511" s="20"/>
      <c r="I511" s="20"/>
    </row>
    <row r="512" spans="1:9">
      <c r="A512" s="143"/>
      <c r="B512" s="143"/>
      <c r="C512" s="13"/>
      <c r="D512" s="13"/>
      <c r="E512" s="13"/>
      <c r="F512" s="13"/>
      <c r="G512" s="13"/>
      <c r="H512" s="13"/>
      <c r="I512" s="13"/>
    </row>
    <row r="513" spans="1:9">
      <c r="A513" s="143"/>
      <c r="B513" s="21" t="s">
        <v>3</v>
      </c>
      <c r="C513" s="147">
        <v>14</v>
      </c>
      <c r="D513" s="13"/>
      <c r="E513" s="13"/>
      <c r="F513" s="13"/>
      <c r="G513" s="226"/>
      <c r="H513" s="226"/>
      <c r="I513" s="226"/>
    </row>
    <row r="514" spans="1:9" ht="28.15" customHeight="1">
      <c r="A514" s="143"/>
      <c r="B514" s="22" t="s">
        <v>4</v>
      </c>
      <c r="C514" s="23" t="s">
        <v>5</v>
      </c>
      <c r="D514" s="3" t="s">
        <v>6</v>
      </c>
      <c r="E514" s="23"/>
      <c r="F514" s="3" t="s">
        <v>7</v>
      </c>
      <c r="G514" s="3"/>
      <c r="H514" s="3"/>
      <c r="I514" s="3" t="s">
        <v>8</v>
      </c>
    </row>
    <row r="515" spans="1:9">
      <c r="A515" s="143"/>
      <c r="B515" s="148"/>
      <c r="C515" s="13"/>
      <c r="D515" s="3"/>
      <c r="E515" s="23"/>
      <c r="F515" s="23" t="s">
        <v>9</v>
      </c>
      <c r="G515" s="23" t="s">
        <v>10</v>
      </c>
      <c r="H515" s="23" t="s">
        <v>11</v>
      </c>
      <c r="I515" s="3"/>
    </row>
    <row r="516" spans="1:9">
      <c r="A516" s="143"/>
      <c r="B516" s="24">
        <v>1</v>
      </c>
      <c r="C516" s="24">
        <v>2</v>
      </c>
      <c r="D516" s="24">
        <v>3</v>
      </c>
      <c r="E516" s="24"/>
      <c r="F516" s="24">
        <v>4</v>
      </c>
      <c r="G516" s="24">
        <v>5</v>
      </c>
      <c r="H516" s="24">
        <v>6</v>
      </c>
      <c r="I516" s="24">
        <v>7</v>
      </c>
    </row>
    <row r="517" spans="1:9">
      <c r="A517" s="143"/>
      <c r="B517" s="25" t="s">
        <v>12</v>
      </c>
      <c r="C517" s="13"/>
      <c r="D517" s="13"/>
      <c r="E517" s="13"/>
      <c r="F517" s="13"/>
      <c r="G517" s="13"/>
      <c r="H517" s="13"/>
      <c r="I517" s="13"/>
    </row>
    <row r="518" spans="1:9">
      <c r="A518" s="143"/>
      <c r="B518" s="31">
        <v>14</v>
      </c>
      <c r="C518" s="48" t="s">
        <v>105</v>
      </c>
      <c r="D518" s="31">
        <v>10</v>
      </c>
      <c r="E518" s="31"/>
      <c r="F518" s="74">
        <v>0.08</v>
      </c>
      <c r="G518" s="74">
        <v>7.25</v>
      </c>
      <c r="H518" s="74">
        <v>0.13</v>
      </c>
      <c r="I518" s="74">
        <v>66.09</v>
      </c>
    </row>
    <row r="519" spans="1:9" ht="20.100000000000001" customHeight="1">
      <c r="A519" s="143"/>
      <c r="B519" s="65">
        <v>173.05</v>
      </c>
      <c r="C519" s="66" t="s">
        <v>99</v>
      </c>
      <c r="D519" s="65">
        <v>250</v>
      </c>
      <c r="E519" s="65"/>
      <c r="F519" s="102">
        <v>8.4</v>
      </c>
      <c r="G519" s="102">
        <v>11.08</v>
      </c>
      <c r="H519" s="102">
        <v>36</v>
      </c>
      <c r="I519" s="102">
        <v>277.32</v>
      </c>
    </row>
    <row r="520" spans="1:9">
      <c r="A520" s="143"/>
      <c r="B520" s="31">
        <v>382</v>
      </c>
      <c r="C520" s="48" t="s">
        <v>31</v>
      </c>
      <c r="D520" s="31">
        <v>200</v>
      </c>
      <c r="E520" s="31"/>
      <c r="F520" s="74">
        <v>3.99</v>
      </c>
      <c r="G520" s="74">
        <v>3.17</v>
      </c>
      <c r="H520" s="74">
        <v>16.34</v>
      </c>
      <c r="I520" s="74">
        <v>111.18</v>
      </c>
    </row>
    <row r="521" spans="1:9">
      <c r="A521" s="143"/>
      <c r="B521" s="31"/>
      <c r="C521" s="48" t="s">
        <v>17</v>
      </c>
      <c r="D521" s="31">
        <v>50</v>
      </c>
      <c r="E521" s="31"/>
      <c r="F521" s="74">
        <v>4.74</v>
      </c>
      <c r="G521" s="49">
        <v>0.6</v>
      </c>
      <c r="H521" s="74">
        <v>28.98</v>
      </c>
      <c r="I521" s="31">
        <v>141</v>
      </c>
    </row>
    <row r="522" spans="1:9">
      <c r="A522" s="143"/>
      <c r="B522" s="31">
        <v>338</v>
      </c>
      <c r="C522" s="48" t="s">
        <v>55</v>
      </c>
      <c r="D522" s="31">
        <v>100</v>
      </c>
      <c r="E522" s="31"/>
      <c r="F522" s="49">
        <v>0.4</v>
      </c>
      <c r="G522" s="49">
        <v>0.4</v>
      </c>
      <c r="H522" s="49">
        <v>9.8000000000000007</v>
      </c>
      <c r="I522" s="31">
        <v>47</v>
      </c>
    </row>
    <row r="523" spans="1:9">
      <c r="A523" s="143"/>
      <c r="B523" s="228" t="s">
        <v>19</v>
      </c>
      <c r="C523" s="228"/>
      <c r="D523" s="36">
        <f>SUM(D518:D522)</f>
        <v>610</v>
      </c>
      <c r="E523" s="36"/>
      <c r="F523" s="84">
        <v>20.3</v>
      </c>
      <c r="G523" s="84">
        <v>21.65</v>
      </c>
      <c r="H523" s="84">
        <v>81.06</v>
      </c>
      <c r="I523" s="84">
        <v>605.21</v>
      </c>
    </row>
    <row r="524" spans="1:9">
      <c r="A524" s="143"/>
      <c r="B524" s="2" t="s">
        <v>20</v>
      </c>
      <c r="C524" s="2"/>
      <c r="D524" s="2"/>
      <c r="E524" s="2"/>
      <c r="F524" s="2"/>
      <c r="G524" s="2"/>
      <c r="H524" s="2"/>
      <c r="I524" s="2"/>
    </row>
    <row r="525" spans="1:9" ht="28.7" customHeight="1">
      <c r="A525" s="143"/>
      <c r="B525" s="31">
        <v>39</v>
      </c>
      <c r="C525" s="48" t="s">
        <v>145</v>
      </c>
      <c r="D525" s="31">
        <v>100</v>
      </c>
      <c r="E525" s="31"/>
      <c r="F525" s="169">
        <v>1.51</v>
      </c>
      <c r="G525" s="74">
        <v>6.13</v>
      </c>
      <c r="H525" s="74">
        <v>8.9499999999999993</v>
      </c>
      <c r="I525" s="74">
        <v>97.1</v>
      </c>
    </row>
    <row r="526" spans="1:9" ht="31.15" customHeight="1">
      <c r="A526" s="143"/>
      <c r="B526" s="31">
        <v>88</v>
      </c>
      <c r="C526" s="48" t="s">
        <v>208</v>
      </c>
      <c r="D526" s="118">
        <v>255</v>
      </c>
      <c r="E526" s="118"/>
      <c r="F526" s="41">
        <v>1.8</v>
      </c>
      <c r="G526" s="41">
        <v>5.18</v>
      </c>
      <c r="H526" s="41">
        <v>9</v>
      </c>
      <c r="I526" s="42">
        <v>89.88</v>
      </c>
    </row>
    <row r="527" spans="1:9">
      <c r="A527" s="143"/>
      <c r="B527" s="58">
        <v>240.01</v>
      </c>
      <c r="C527" s="59" t="s">
        <v>146</v>
      </c>
      <c r="D527" s="58">
        <v>100</v>
      </c>
      <c r="E527" s="58"/>
      <c r="F527" s="61">
        <v>12.24</v>
      </c>
      <c r="G527" s="61">
        <v>2.87</v>
      </c>
      <c r="H527" s="61">
        <v>1.3</v>
      </c>
      <c r="I527" s="62">
        <v>80.599999999999994</v>
      </c>
    </row>
    <row r="528" spans="1:9">
      <c r="A528" s="143"/>
      <c r="B528" s="58">
        <v>415</v>
      </c>
      <c r="C528" s="59" t="s">
        <v>82</v>
      </c>
      <c r="D528" s="162">
        <v>180</v>
      </c>
      <c r="E528" s="162"/>
      <c r="F528" s="160">
        <v>4.16</v>
      </c>
      <c r="G528" s="160">
        <v>4.1399999999999997</v>
      </c>
      <c r="H528" s="160">
        <v>37.93</v>
      </c>
      <c r="I528" s="160">
        <v>205.87</v>
      </c>
    </row>
    <row r="529" spans="1:10">
      <c r="A529" s="143"/>
      <c r="B529" s="31">
        <v>342</v>
      </c>
      <c r="C529" s="48" t="s">
        <v>171</v>
      </c>
      <c r="D529" s="31">
        <v>200</v>
      </c>
      <c r="E529" s="31"/>
      <c r="F529" s="74">
        <v>0.16</v>
      </c>
      <c r="G529" s="74">
        <v>0.04</v>
      </c>
      <c r="H529" s="74">
        <v>15.42</v>
      </c>
      <c r="I529" s="49">
        <v>63.6</v>
      </c>
    </row>
    <row r="530" spans="1:10">
      <c r="A530" s="143"/>
      <c r="B530" s="31"/>
      <c r="C530" s="43" t="s">
        <v>17</v>
      </c>
      <c r="D530" s="38">
        <v>50</v>
      </c>
      <c r="E530" s="38"/>
      <c r="F530" s="41">
        <v>3.16</v>
      </c>
      <c r="G530" s="42">
        <v>0.4</v>
      </c>
      <c r="H530" s="41">
        <v>19.32</v>
      </c>
      <c r="I530" s="38">
        <v>94</v>
      </c>
    </row>
    <row r="531" spans="1:10">
      <c r="A531" s="143"/>
      <c r="B531" s="31"/>
      <c r="C531" s="43" t="s">
        <v>27</v>
      </c>
      <c r="D531" s="38">
        <v>60</v>
      </c>
      <c r="E531" s="38"/>
      <c r="F531" s="42">
        <v>3.3</v>
      </c>
      <c r="G531" s="42">
        <v>0.6</v>
      </c>
      <c r="H531" s="41">
        <v>19.829999999999998</v>
      </c>
      <c r="I531" s="38">
        <v>99</v>
      </c>
    </row>
    <row r="532" spans="1:10">
      <c r="A532" s="143"/>
      <c r="B532" s="25" t="s">
        <v>28</v>
      </c>
      <c r="C532" s="95"/>
      <c r="D532" s="36">
        <f>SUM(D525:D531)</f>
        <v>945</v>
      </c>
      <c r="E532" s="36"/>
      <c r="F532" s="37">
        <f>SUM(F525:F531)</f>
        <v>26.330000000000002</v>
      </c>
      <c r="G532" s="37">
        <f>SUM(G525:G531)</f>
        <v>19.36</v>
      </c>
      <c r="H532" s="37">
        <f>SUM(H525:H531)</f>
        <v>111.74999999999999</v>
      </c>
      <c r="I532" s="37">
        <f>SUM(I525:I531)</f>
        <v>730.05</v>
      </c>
    </row>
    <row r="533" spans="1:10">
      <c r="A533" s="143"/>
      <c r="B533" s="25" t="s">
        <v>29</v>
      </c>
      <c r="C533" s="95"/>
      <c r="D533" s="95"/>
      <c r="E533" s="95"/>
      <c r="F533" s="95"/>
      <c r="G533" s="95"/>
      <c r="H533" s="95"/>
      <c r="I533" s="95"/>
    </row>
    <row r="534" spans="1:10">
      <c r="A534" s="143"/>
      <c r="B534" s="31">
        <v>421</v>
      </c>
      <c r="C534" s="48" t="s">
        <v>147</v>
      </c>
      <c r="D534" s="31">
        <v>70</v>
      </c>
      <c r="E534" s="31"/>
      <c r="F534" s="74">
        <v>6.5</v>
      </c>
      <c r="G534" s="74">
        <v>6.9</v>
      </c>
      <c r="H534" s="74">
        <v>54.122999999999998</v>
      </c>
      <c r="I534" s="49">
        <v>305.03100000000001</v>
      </c>
    </row>
    <row r="535" spans="1:10">
      <c r="A535" s="143"/>
      <c r="B535" s="31">
        <v>377</v>
      </c>
      <c r="C535" s="48" t="s">
        <v>69</v>
      </c>
      <c r="D535" s="31">
        <v>200</v>
      </c>
      <c r="E535" s="31"/>
      <c r="F535" s="74">
        <v>0.06</v>
      </c>
      <c r="G535" s="74">
        <v>0.01</v>
      </c>
      <c r="H535" s="74">
        <v>11.19</v>
      </c>
      <c r="I535" s="74">
        <v>46.28</v>
      </c>
    </row>
    <row r="536" spans="1:10">
      <c r="A536" s="143"/>
      <c r="B536" s="31">
        <v>338</v>
      </c>
      <c r="C536" s="48" t="s">
        <v>32</v>
      </c>
      <c r="D536" s="31">
        <v>100</v>
      </c>
      <c r="E536" s="31"/>
      <c r="F536" s="49">
        <v>0.4</v>
      </c>
      <c r="G536" s="49">
        <v>0.3</v>
      </c>
      <c r="H536" s="49">
        <v>10.3</v>
      </c>
      <c r="I536" s="31">
        <v>47</v>
      </c>
    </row>
    <row r="537" spans="1:10">
      <c r="A537" s="143"/>
      <c r="B537" s="25" t="s">
        <v>33</v>
      </c>
      <c r="C537" s="95"/>
      <c r="D537" s="36">
        <f>SUM(D534:D536)</f>
        <v>370</v>
      </c>
      <c r="E537" s="36"/>
      <c r="F537" s="84">
        <v>5.24</v>
      </c>
      <c r="G537" s="84">
        <v>8.66</v>
      </c>
      <c r="H537" s="84">
        <v>55.14</v>
      </c>
      <c r="I537" s="84">
        <v>322.77999999999997</v>
      </c>
    </row>
    <row r="538" spans="1:10">
      <c r="A538" s="143"/>
      <c r="B538" s="50" t="s">
        <v>34</v>
      </c>
      <c r="C538" s="95"/>
      <c r="D538" s="95"/>
      <c r="E538" s="95"/>
      <c r="F538" s="95"/>
      <c r="G538" s="95"/>
      <c r="H538" s="95"/>
      <c r="I538" s="95"/>
    </row>
    <row r="539" spans="1:10">
      <c r="A539" s="143"/>
      <c r="B539" s="38">
        <v>55</v>
      </c>
      <c r="C539" s="43" t="s">
        <v>56</v>
      </c>
      <c r="D539" s="145">
        <v>100</v>
      </c>
      <c r="E539" s="145"/>
      <c r="F539" s="61">
        <v>1.25</v>
      </c>
      <c r="G539" s="61">
        <v>8.43</v>
      </c>
      <c r="H539" s="61">
        <v>6.2</v>
      </c>
      <c r="I539" s="61">
        <v>106.41</v>
      </c>
      <c r="J539"/>
    </row>
    <row r="540" spans="1:10">
      <c r="A540" s="143"/>
      <c r="B540" s="58">
        <v>211</v>
      </c>
      <c r="C540" s="59" t="s">
        <v>74</v>
      </c>
      <c r="D540" s="58">
        <v>250</v>
      </c>
      <c r="E540" s="58"/>
      <c r="F540" s="61">
        <v>37.21</v>
      </c>
      <c r="G540" s="61">
        <v>35.869999999999997</v>
      </c>
      <c r="H540" s="61">
        <v>5.9</v>
      </c>
      <c r="I540" s="61">
        <v>495.31</v>
      </c>
    </row>
    <row r="541" spans="1:10">
      <c r="A541" s="143"/>
      <c r="B541" s="58">
        <v>376</v>
      </c>
      <c r="C541" s="59" t="s">
        <v>37</v>
      </c>
      <c r="D541" s="58">
        <v>200</v>
      </c>
      <c r="E541" s="58"/>
      <c r="F541" s="60"/>
      <c r="G541" s="60"/>
      <c r="H541" s="61">
        <v>11.09</v>
      </c>
      <c r="I541" s="61">
        <v>44.34</v>
      </c>
    </row>
    <row r="542" spans="1:10">
      <c r="A542" s="143"/>
      <c r="B542" s="58"/>
      <c r="C542" s="59" t="s">
        <v>17</v>
      </c>
      <c r="D542" s="58">
        <v>60</v>
      </c>
      <c r="E542" s="58"/>
      <c r="F542" s="61">
        <v>1.58</v>
      </c>
      <c r="G542" s="62">
        <v>0.2</v>
      </c>
      <c r="H542" s="61">
        <v>9.66</v>
      </c>
      <c r="I542" s="58">
        <v>47</v>
      </c>
    </row>
    <row r="543" spans="1:10">
      <c r="A543" s="143"/>
      <c r="B543" s="50" t="s">
        <v>38</v>
      </c>
      <c r="C543" s="95"/>
      <c r="D543" s="63">
        <f>SUM(D539:D542)</f>
        <v>610</v>
      </c>
      <c r="E543" s="63"/>
      <c r="F543" s="82">
        <f>SUM(F539:F542)</f>
        <v>40.04</v>
      </c>
      <c r="G543" s="82">
        <f>SUM(G539:G542)</f>
        <v>44.5</v>
      </c>
      <c r="H543" s="82">
        <f>SUM(H539:H542)</f>
        <v>32.85</v>
      </c>
      <c r="I543" s="82">
        <f>SUM(I539:I542)</f>
        <v>693.06000000000006</v>
      </c>
    </row>
    <row r="544" spans="1:10">
      <c r="A544" s="143"/>
      <c r="B544" s="50" t="s">
        <v>39</v>
      </c>
      <c r="C544" s="95"/>
      <c r="D544" s="95"/>
      <c r="E544" s="95"/>
      <c r="F544" s="95"/>
      <c r="G544" s="95"/>
      <c r="H544" s="95"/>
      <c r="I544" s="95"/>
    </row>
    <row r="545" spans="1:9">
      <c r="A545" s="143"/>
      <c r="B545" s="58">
        <v>376.03</v>
      </c>
      <c r="C545" s="59" t="s">
        <v>58</v>
      </c>
      <c r="D545" s="58">
        <v>200</v>
      </c>
      <c r="E545" s="58"/>
      <c r="F545" s="62">
        <v>5.8</v>
      </c>
      <c r="G545" s="58">
        <v>5</v>
      </c>
      <c r="H545" s="58">
        <v>8</v>
      </c>
      <c r="I545" s="58">
        <v>106</v>
      </c>
    </row>
    <row r="546" spans="1:9">
      <c r="A546" s="143"/>
      <c r="B546" s="58"/>
      <c r="C546" s="68" t="s">
        <v>59</v>
      </c>
      <c r="D546" s="69">
        <v>21</v>
      </c>
      <c r="E546" s="69"/>
      <c r="F546" s="81">
        <v>0.73</v>
      </c>
      <c r="G546" s="81">
        <v>7.35</v>
      </c>
      <c r="H546" s="81">
        <v>11.34</v>
      </c>
      <c r="I546" s="71">
        <v>115.5</v>
      </c>
    </row>
    <row r="547" spans="1:9">
      <c r="A547" s="143"/>
      <c r="B547" s="50" t="s">
        <v>42</v>
      </c>
      <c r="C547" s="95"/>
      <c r="D547" s="63">
        <f>SUM(D545:D546)</f>
        <v>221</v>
      </c>
      <c r="E547" s="63"/>
      <c r="F547" s="63">
        <f>SUM(F545:F546)</f>
        <v>6.5299999999999994</v>
      </c>
      <c r="G547" s="63">
        <f>SUM(G545:G546)</f>
        <v>12.35</v>
      </c>
      <c r="H547" s="63">
        <f>SUM(H545:H546)</f>
        <v>19.34</v>
      </c>
      <c r="I547" s="63">
        <f>SUM(I545:I546)</f>
        <v>221.5</v>
      </c>
    </row>
    <row r="548" spans="1:9">
      <c r="A548" s="143"/>
      <c r="B548" s="25" t="s">
        <v>43</v>
      </c>
      <c r="C548" s="95"/>
      <c r="D548" s="72">
        <f>D547+D543+D537+D532+D523</f>
        <v>2756</v>
      </c>
      <c r="E548" s="72"/>
      <c r="F548" s="93">
        <f>F547+F543+F537+F532+F523</f>
        <v>98.44</v>
      </c>
      <c r="G548" s="93">
        <f>G547+G543+G537+G532+G523</f>
        <v>106.52000000000001</v>
      </c>
      <c r="H548" s="93">
        <f>H547+H543+H537+H532+H523</f>
        <v>300.14</v>
      </c>
      <c r="I548" s="93">
        <f>I547+I543+I537+I532+I523</f>
        <v>2572.6000000000004</v>
      </c>
    </row>
    <row r="549" spans="1:9">
      <c r="A549" s="143"/>
      <c r="B549" s="19"/>
      <c r="C549" s="20"/>
      <c r="D549" s="20"/>
      <c r="E549" s="20"/>
      <c r="F549" s="20"/>
      <c r="G549" s="20"/>
      <c r="H549" s="20"/>
      <c r="I549" s="20"/>
    </row>
    <row r="550" spans="1:9">
      <c r="A550" s="143"/>
      <c r="B550" s="143"/>
      <c r="C550" s="13"/>
      <c r="D550" s="13"/>
      <c r="E550" s="13"/>
      <c r="F550" s="13"/>
      <c r="G550" s="13"/>
      <c r="H550" s="13"/>
      <c r="I550" s="13"/>
    </row>
    <row r="551" spans="1:9">
      <c r="A551" s="143"/>
      <c r="B551" s="21" t="s">
        <v>3</v>
      </c>
      <c r="C551" s="147">
        <v>15</v>
      </c>
      <c r="D551" s="13"/>
      <c r="E551" s="13"/>
      <c r="F551" s="13"/>
      <c r="G551" s="226"/>
      <c r="H551" s="226"/>
      <c r="I551" s="226"/>
    </row>
    <row r="552" spans="1:9" ht="23.65" customHeight="1">
      <c r="A552" s="143"/>
      <c r="B552" s="22" t="s">
        <v>4</v>
      </c>
      <c r="C552" s="23" t="s">
        <v>5</v>
      </c>
      <c r="D552" s="3" t="s">
        <v>6</v>
      </c>
      <c r="E552" s="23"/>
      <c r="F552" s="3" t="s">
        <v>7</v>
      </c>
      <c r="G552" s="3"/>
      <c r="H552" s="3"/>
      <c r="I552" s="3" t="s">
        <v>8</v>
      </c>
    </row>
    <row r="553" spans="1:9" ht="29.85" customHeight="1">
      <c r="A553" s="143"/>
      <c r="B553" s="148"/>
      <c r="C553" s="95"/>
      <c r="D553" s="3"/>
      <c r="E553" s="23"/>
      <c r="F553" s="23" t="s">
        <v>9</v>
      </c>
      <c r="G553" s="23" t="s">
        <v>10</v>
      </c>
      <c r="H553" s="23" t="s">
        <v>11</v>
      </c>
      <c r="I553" s="3"/>
    </row>
    <row r="554" spans="1:9">
      <c r="A554" s="143"/>
      <c r="B554" s="24">
        <v>1</v>
      </c>
      <c r="C554" s="24">
        <v>2</v>
      </c>
      <c r="D554" s="24">
        <v>3</v>
      </c>
      <c r="E554" s="24"/>
      <c r="F554" s="24">
        <v>4</v>
      </c>
      <c r="G554" s="24">
        <v>5</v>
      </c>
      <c r="H554" s="24">
        <v>6</v>
      </c>
      <c r="I554" s="24">
        <v>7</v>
      </c>
    </row>
    <row r="555" spans="1:9">
      <c r="A555" s="143"/>
      <c r="B555" s="25" t="s">
        <v>12</v>
      </c>
      <c r="C555" s="95"/>
      <c r="D555" s="95"/>
      <c r="E555" s="95"/>
      <c r="F555" s="95"/>
      <c r="G555" s="95"/>
      <c r="H555" s="95"/>
      <c r="I555" s="95"/>
    </row>
    <row r="556" spans="1:9">
      <c r="A556" s="143"/>
      <c r="B556" s="31">
        <v>14</v>
      </c>
      <c r="C556" s="48" t="s">
        <v>105</v>
      </c>
      <c r="D556" s="31">
        <v>10</v>
      </c>
      <c r="E556" s="113"/>
      <c r="F556" s="74">
        <v>0.08</v>
      </c>
      <c r="G556" s="74">
        <v>7.25</v>
      </c>
      <c r="H556" s="74">
        <v>0.13</v>
      </c>
      <c r="I556" s="74">
        <v>66.09</v>
      </c>
    </row>
    <row r="557" spans="1:9">
      <c r="A557" s="143"/>
      <c r="B557" s="31">
        <v>15</v>
      </c>
      <c r="C557" s="110" t="s">
        <v>149</v>
      </c>
      <c r="D557" s="87">
        <v>200</v>
      </c>
      <c r="E557" s="113"/>
      <c r="F557" s="88">
        <v>12.66</v>
      </c>
      <c r="G557" s="88">
        <v>20.36</v>
      </c>
      <c r="H557" s="88">
        <v>46</v>
      </c>
      <c r="I557" s="88">
        <v>413.88</v>
      </c>
    </row>
    <row r="558" spans="1:9">
      <c r="A558" s="143"/>
      <c r="B558" s="77" t="s">
        <v>150</v>
      </c>
      <c r="C558" s="48" t="s">
        <v>15</v>
      </c>
      <c r="D558" s="31">
        <v>200</v>
      </c>
      <c r="E558" s="113"/>
      <c r="F558" s="75"/>
      <c r="G558" s="75"/>
      <c r="H558" s="74">
        <v>11.09</v>
      </c>
      <c r="I558" s="74">
        <v>44.34</v>
      </c>
    </row>
    <row r="559" spans="1:9">
      <c r="A559" s="143"/>
      <c r="B559" s="31"/>
      <c r="C559" s="48" t="s">
        <v>17</v>
      </c>
      <c r="D559" s="31">
        <v>50</v>
      </c>
      <c r="E559" s="31"/>
      <c r="F559" s="74">
        <v>4.74</v>
      </c>
      <c r="G559" s="49">
        <v>0.6</v>
      </c>
      <c r="H559" s="74">
        <v>28.98</v>
      </c>
      <c r="I559" s="31">
        <v>141</v>
      </c>
    </row>
    <row r="560" spans="1:9">
      <c r="A560" s="143"/>
      <c r="B560" s="31"/>
      <c r="C560" s="48" t="s">
        <v>55</v>
      </c>
      <c r="D560" s="31">
        <v>100</v>
      </c>
      <c r="E560" s="113"/>
      <c r="F560" s="49">
        <v>0.4</v>
      </c>
      <c r="G560" s="49">
        <v>0.4</v>
      </c>
      <c r="H560" s="49">
        <v>9.8000000000000007</v>
      </c>
      <c r="I560" s="31">
        <v>47</v>
      </c>
    </row>
    <row r="561" spans="1:10">
      <c r="A561" s="143"/>
      <c r="B561" s="25" t="s">
        <v>19</v>
      </c>
      <c r="C561" s="95"/>
      <c r="D561" s="36">
        <f>SUM(D556:D560)</f>
        <v>560</v>
      </c>
      <c r="E561" s="36"/>
      <c r="F561" s="124">
        <f>SUM(F556:F560)</f>
        <v>17.88</v>
      </c>
      <c r="G561" s="37">
        <f>SUM(G556:G560)</f>
        <v>28.61</v>
      </c>
      <c r="H561" s="37">
        <f>SUM(H556:H560)</f>
        <v>96</v>
      </c>
      <c r="I561" s="37">
        <f>SUM(I556:I560)</f>
        <v>712.31000000000006</v>
      </c>
      <c r="J561" s="142"/>
    </row>
    <row r="562" spans="1:10">
      <c r="A562" s="143"/>
      <c r="B562" s="25" t="s">
        <v>20</v>
      </c>
      <c r="C562" s="95"/>
      <c r="D562" s="95"/>
      <c r="E562" s="95"/>
      <c r="F562" s="95"/>
      <c r="G562" s="95"/>
      <c r="H562" s="95"/>
      <c r="I562" s="95"/>
    </row>
    <row r="563" spans="1:10" ht="24.6" customHeight="1">
      <c r="A563" s="143"/>
      <c r="B563" s="38" t="s">
        <v>35</v>
      </c>
      <c r="C563" s="43" t="s">
        <v>36</v>
      </c>
      <c r="D563" s="118">
        <v>100</v>
      </c>
      <c r="E563" s="40"/>
      <c r="F563" s="41">
        <v>1.83</v>
      </c>
      <c r="G563" s="41">
        <v>8.58</v>
      </c>
      <c r="H563" s="41">
        <v>12.78</v>
      </c>
      <c r="I563" s="41">
        <v>136.18</v>
      </c>
    </row>
    <row r="564" spans="1:10" ht="29.85" customHeight="1">
      <c r="A564" s="143"/>
      <c r="B564" s="38" t="s">
        <v>123</v>
      </c>
      <c r="C564" s="43" t="s">
        <v>151</v>
      </c>
      <c r="D564" s="118">
        <v>250</v>
      </c>
      <c r="E564" s="40"/>
      <c r="F564" s="41">
        <v>2.65</v>
      </c>
      <c r="G564" s="41">
        <v>6.62</v>
      </c>
      <c r="H564" s="41">
        <v>18.3</v>
      </c>
      <c r="I564" s="41">
        <v>143.88</v>
      </c>
    </row>
    <row r="565" spans="1:10" ht="21" customHeight="1">
      <c r="A565" s="143"/>
      <c r="B565" s="38"/>
      <c r="C565" s="78" t="s">
        <v>152</v>
      </c>
      <c r="D565" s="38">
        <v>250</v>
      </c>
      <c r="E565" s="40"/>
      <c r="F565" s="41">
        <v>22.22</v>
      </c>
      <c r="G565" s="41">
        <v>13.15</v>
      </c>
      <c r="H565" s="41">
        <v>28.63</v>
      </c>
      <c r="I565" s="41">
        <v>318.91000000000003</v>
      </c>
    </row>
    <row r="566" spans="1:10">
      <c r="A566" s="143"/>
      <c r="B566" s="38" t="s">
        <v>51</v>
      </c>
      <c r="C566" s="39" t="s">
        <v>52</v>
      </c>
      <c r="D566" s="38">
        <v>200</v>
      </c>
      <c r="E566" s="40"/>
      <c r="F566" s="41">
        <v>0.59</v>
      </c>
      <c r="G566" s="41">
        <v>0.05</v>
      </c>
      <c r="H566" s="41">
        <v>18.579999999999998</v>
      </c>
      <c r="I566" s="41">
        <v>77.94</v>
      </c>
    </row>
    <row r="567" spans="1:10">
      <c r="A567" s="143"/>
      <c r="B567" s="41"/>
      <c r="C567" s="39" t="s">
        <v>17</v>
      </c>
      <c r="D567" s="38">
        <v>40</v>
      </c>
      <c r="E567" s="40"/>
      <c r="F567" s="41">
        <v>3.16</v>
      </c>
      <c r="G567" s="42">
        <v>0.4</v>
      </c>
      <c r="H567" s="41">
        <v>19.32</v>
      </c>
      <c r="I567" s="38">
        <v>94</v>
      </c>
    </row>
    <row r="568" spans="1:10">
      <c r="A568" s="143"/>
      <c r="B568" s="41"/>
      <c r="C568" s="39" t="s">
        <v>27</v>
      </c>
      <c r="D568" s="38">
        <v>50</v>
      </c>
      <c r="E568" s="40"/>
      <c r="F568" s="42">
        <v>3.3</v>
      </c>
      <c r="G568" s="42">
        <v>0.6</v>
      </c>
      <c r="H568" s="41">
        <v>19.829999999999998</v>
      </c>
      <c r="I568" s="38">
        <v>99</v>
      </c>
    </row>
    <row r="569" spans="1:10">
      <c r="A569" s="143"/>
      <c r="B569" s="38"/>
      <c r="C569" s="125" t="s">
        <v>28</v>
      </c>
      <c r="D569" s="45">
        <f>SUM(D563:D568)</f>
        <v>890</v>
      </c>
      <c r="E569" s="45"/>
      <c r="F569" s="47">
        <f>SUM(F563:F568)</f>
        <v>33.75</v>
      </c>
      <c r="G569" s="47">
        <f>SUM(G563:G568)</f>
        <v>29.400000000000002</v>
      </c>
      <c r="H569" s="47">
        <f>SUM(H563:H568)</f>
        <v>117.43999999999998</v>
      </c>
      <c r="I569" s="47">
        <f>SUM(I563:I568)</f>
        <v>869.91000000000008</v>
      </c>
    </row>
    <row r="570" spans="1:10">
      <c r="A570" s="143"/>
      <c r="B570" s="25" t="s">
        <v>29</v>
      </c>
      <c r="C570" s="13"/>
      <c r="D570" s="13"/>
      <c r="E570" s="13"/>
      <c r="F570" s="13"/>
      <c r="G570" s="13"/>
      <c r="H570" s="13"/>
      <c r="I570" s="13"/>
    </row>
    <row r="571" spans="1:10" ht="31.5">
      <c r="A571" s="143"/>
      <c r="B571" s="31">
        <v>421</v>
      </c>
      <c r="C571" s="48" t="s">
        <v>153</v>
      </c>
      <c r="D571" s="31">
        <v>80</v>
      </c>
      <c r="E571" s="31"/>
      <c r="F571" s="74">
        <v>7.62</v>
      </c>
      <c r="G571" s="74">
        <v>7.66</v>
      </c>
      <c r="H571" s="74">
        <v>54.93</v>
      </c>
      <c r="I571" s="49">
        <v>319.10000000000002</v>
      </c>
    </row>
    <row r="572" spans="1:10">
      <c r="A572" s="143"/>
      <c r="B572" s="31">
        <v>382</v>
      </c>
      <c r="C572" s="27" t="s">
        <v>31</v>
      </c>
      <c r="D572" s="26">
        <v>180</v>
      </c>
      <c r="E572" s="33"/>
      <c r="F572" s="32">
        <v>3.5</v>
      </c>
      <c r="G572" s="32">
        <v>2.9</v>
      </c>
      <c r="H572" s="32">
        <v>22.58</v>
      </c>
      <c r="I572" s="32">
        <v>129.87</v>
      </c>
    </row>
    <row r="573" spans="1:10">
      <c r="A573" s="143"/>
      <c r="B573" s="31">
        <v>338</v>
      </c>
      <c r="C573" s="48" t="s">
        <v>55</v>
      </c>
      <c r="D573" s="31">
        <v>100</v>
      </c>
      <c r="E573" s="31"/>
      <c r="F573" s="49">
        <v>0.4</v>
      </c>
      <c r="G573" s="49">
        <v>0.4</v>
      </c>
      <c r="H573" s="49">
        <v>9.8000000000000007</v>
      </c>
      <c r="I573" s="31">
        <v>47</v>
      </c>
    </row>
    <row r="574" spans="1:10">
      <c r="A574" s="143"/>
      <c r="B574" s="25" t="s">
        <v>33</v>
      </c>
      <c r="C574" s="95"/>
      <c r="D574" s="36">
        <f>SUM(D571:D573)</f>
        <v>360</v>
      </c>
      <c r="E574" s="36"/>
      <c r="F574" s="84">
        <f>SUM(F571:F573)</f>
        <v>11.520000000000001</v>
      </c>
      <c r="G574" s="84">
        <f>SUM(G571:G573)</f>
        <v>10.96</v>
      </c>
      <c r="H574" s="84">
        <f>SUM(H571:H573)</f>
        <v>87.309999999999988</v>
      </c>
      <c r="I574" s="84">
        <f>SUM(I571:I573)</f>
        <v>495.97</v>
      </c>
    </row>
    <row r="575" spans="1:10">
      <c r="A575" s="143"/>
      <c r="B575" s="50" t="s">
        <v>34</v>
      </c>
      <c r="C575" s="95"/>
      <c r="D575" s="95"/>
      <c r="E575" s="95"/>
      <c r="F575" s="95"/>
      <c r="G575" s="95"/>
      <c r="H575" s="95"/>
      <c r="I575" s="95"/>
    </row>
    <row r="576" spans="1:10">
      <c r="A576" s="143"/>
      <c r="B576" s="38">
        <v>49</v>
      </c>
      <c r="C576" s="43" t="s">
        <v>115</v>
      </c>
      <c r="D576" s="162">
        <v>100</v>
      </c>
      <c r="E576" s="162"/>
      <c r="F576" s="41">
        <v>2.1</v>
      </c>
      <c r="G576" s="41">
        <v>5.18</v>
      </c>
      <c r="H576" s="41">
        <v>7.43</v>
      </c>
      <c r="I576" s="42">
        <v>85</v>
      </c>
    </row>
    <row r="577" spans="1:9">
      <c r="A577" s="143"/>
      <c r="B577" s="38">
        <v>291</v>
      </c>
      <c r="C577" s="126" t="s">
        <v>154</v>
      </c>
      <c r="D577" s="38">
        <v>250</v>
      </c>
      <c r="E577" s="38"/>
      <c r="F577" s="41">
        <v>18.78</v>
      </c>
      <c r="G577" s="41">
        <v>15.28</v>
      </c>
      <c r="H577" s="41">
        <v>41.38</v>
      </c>
      <c r="I577" s="41">
        <v>378.29</v>
      </c>
    </row>
    <row r="578" spans="1:9">
      <c r="A578" s="143"/>
      <c r="B578" s="58">
        <v>376</v>
      </c>
      <c r="C578" s="59" t="s">
        <v>15</v>
      </c>
      <c r="D578" s="58">
        <v>200</v>
      </c>
      <c r="E578" s="58"/>
      <c r="F578" s="60"/>
      <c r="G578" s="60"/>
      <c r="H578" s="61">
        <v>11.09</v>
      </c>
      <c r="I578" s="61">
        <v>44.34</v>
      </c>
    </row>
    <row r="579" spans="1:9">
      <c r="A579" s="143"/>
      <c r="B579" s="58"/>
      <c r="C579" s="59" t="s">
        <v>17</v>
      </c>
      <c r="D579" s="58">
        <v>60</v>
      </c>
      <c r="E579" s="58"/>
      <c r="F579" s="61">
        <v>3.16</v>
      </c>
      <c r="G579" s="62">
        <v>0.4</v>
      </c>
      <c r="H579" s="61">
        <v>19.32</v>
      </c>
      <c r="I579" s="58">
        <v>94</v>
      </c>
    </row>
    <row r="580" spans="1:9">
      <c r="A580" s="143"/>
      <c r="B580" s="50" t="s">
        <v>38</v>
      </c>
      <c r="C580" s="95"/>
      <c r="D580" s="63">
        <f>SUM(D576:D579)</f>
        <v>610</v>
      </c>
      <c r="E580" s="63"/>
      <c r="F580" s="82">
        <f>SUM(F576:F579)</f>
        <v>24.040000000000003</v>
      </c>
      <c r="G580" s="82">
        <f>SUM(G576:G579)</f>
        <v>20.86</v>
      </c>
      <c r="H580" s="82">
        <f>SUM(H576:H579)</f>
        <v>79.22</v>
      </c>
      <c r="I580" s="82">
        <f>SUM(I576:I579)</f>
        <v>601.63</v>
      </c>
    </row>
    <row r="581" spans="1:9">
      <c r="A581" s="143"/>
      <c r="B581" s="50" t="s">
        <v>39</v>
      </c>
      <c r="C581" s="95"/>
      <c r="D581" s="95"/>
      <c r="E581" s="95"/>
      <c r="F581" s="95"/>
      <c r="G581" s="95"/>
      <c r="H581" s="95"/>
      <c r="I581" s="95"/>
    </row>
    <row r="582" spans="1:9">
      <c r="A582" s="143"/>
      <c r="B582" s="58">
        <v>376.02</v>
      </c>
      <c r="C582" s="59" t="s">
        <v>76</v>
      </c>
      <c r="D582" s="58">
        <v>200</v>
      </c>
      <c r="E582" s="58"/>
      <c r="F582" s="62">
        <v>5.8</v>
      </c>
      <c r="G582" s="58">
        <v>5</v>
      </c>
      <c r="H582" s="62">
        <v>9.6</v>
      </c>
      <c r="I582" s="58">
        <v>108</v>
      </c>
    </row>
    <row r="583" spans="1:9">
      <c r="A583" s="143"/>
      <c r="B583" s="58"/>
      <c r="C583" s="68" t="s">
        <v>41</v>
      </c>
      <c r="D583" s="69">
        <v>22</v>
      </c>
      <c r="E583" s="69"/>
      <c r="F583" s="70">
        <v>0.45</v>
      </c>
      <c r="G583" s="70">
        <v>2.86</v>
      </c>
      <c r="H583" s="70">
        <v>10.43</v>
      </c>
      <c r="I583" s="71">
        <v>69.33</v>
      </c>
    </row>
    <row r="584" spans="1:9">
      <c r="A584" s="143"/>
      <c r="B584" s="50" t="s">
        <v>42</v>
      </c>
      <c r="C584" s="95"/>
      <c r="D584" s="63">
        <f>SUM(D582:D583)</f>
        <v>222</v>
      </c>
      <c r="E584" s="63"/>
      <c r="F584" s="63">
        <f>SUM(F582:F583)</f>
        <v>6.25</v>
      </c>
      <c r="G584" s="63">
        <f>SUM(G582:G583)</f>
        <v>7.8599999999999994</v>
      </c>
      <c r="H584" s="63">
        <f>SUM(H582:H583)</f>
        <v>20.03</v>
      </c>
      <c r="I584" s="63">
        <f>SUM(I582:I583)</f>
        <v>177.32999999999998</v>
      </c>
    </row>
    <row r="585" spans="1:9">
      <c r="A585" s="143"/>
      <c r="B585" s="25" t="s">
        <v>43</v>
      </c>
      <c r="C585" s="95"/>
      <c r="D585" s="72">
        <f>D584+D580+D574+D569+D561</f>
        <v>2642</v>
      </c>
      <c r="E585" s="72"/>
      <c r="F585" s="93">
        <f>F584+F580+F574+F569+F561</f>
        <v>93.44</v>
      </c>
      <c r="G585" s="93">
        <f>G584+G580+G574+G569+G561</f>
        <v>97.69</v>
      </c>
      <c r="H585" s="93">
        <f>H584+H580+H574+H569+H561</f>
        <v>400</v>
      </c>
      <c r="I585" s="93">
        <f>I584+I580+I574+I569+I561</f>
        <v>2857.15</v>
      </c>
    </row>
    <row r="586" spans="1:9">
      <c r="A586" s="143"/>
      <c r="B586" s="19"/>
      <c r="C586" s="20"/>
      <c r="D586" s="20"/>
      <c r="E586" s="20"/>
      <c r="F586" s="20"/>
      <c r="G586" s="20"/>
      <c r="H586" s="20"/>
      <c r="I586" s="20"/>
    </row>
    <row r="587" spans="1:9">
      <c r="A587" s="143"/>
      <c r="B587" s="143"/>
      <c r="C587" s="13"/>
      <c r="D587" s="13"/>
      <c r="E587" s="13"/>
      <c r="F587" s="13"/>
      <c r="G587" s="13"/>
      <c r="H587" s="13"/>
      <c r="I587" s="13"/>
    </row>
    <row r="588" spans="1:9">
      <c r="A588" s="143"/>
      <c r="B588" s="21" t="s">
        <v>3</v>
      </c>
      <c r="C588" s="147">
        <v>16</v>
      </c>
      <c r="D588" s="13"/>
      <c r="E588" s="13"/>
      <c r="F588" s="13"/>
      <c r="G588" s="226"/>
      <c r="H588" s="226"/>
      <c r="I588" s="226"/>
    </row>
    <row r="589" spans="1:9" ht="27.2" customHeight="1">
      <c r="A589" s="143"/>
      <c r="B589" s="22" t="s">
        <v>4</v>
      </c>
      <c r="C589" s="23" t="s">
        <v>5</v>
      </c>
      <c r="D589" s="3" t="s">
        <v>6</v>
      </c>
      <c r="E589" s="23"/>
      <c r="F589" s="3" t="s">
        <v>7</v>
      </c>
      <c r="G589" s="3"/>
      <c r="H589" s="3"/>
      <c r="I589" s="3" t="s">
        <v>8</v>
      </c>
    </row>
    <row r="590" spans="1:9" ht="20.100000000000001" customHeight="1">
      <c r="A590" s="143"/>
      <c r="B590" s="17"/>
      <c r="C590" s="13"/>
      <c r="D590" s="3"/>
      <c r="E590" s="23"/>
      <c r="F590" s="23" t="s">
        <v>9</v>
      </c>
      <c r="G590" s="23" t="s">
        <v>10</v>
      </c>
      <c r="H590" s="23" t="s">
        <v>11</v>
      </c>
      <c r="I590" s="3"/>
    </row>
    <row r="591" spans="1:9">
      <c r="A591" s="143"/>
      <c r="B591" s="24">
        <v>1</v>
      </c>
      <c r="C591" s="24">
        <v>2</v>
      </c>
      <c r="D591" s="24">
        <v>3</v>
      </c>
      <c r="E591" s="24"/>
      <c r="F591" s="24">
        <v>4</v>
      </c>
      <c r="G591" s="24">
        <v>5</v>
      </c>
      <c r="H591" s="24">
        <v>6</v>
      </c>
      <c r="I591" s="24">
        <v>7</v>
      </c>
    </row>
    <row r="592" spans="1:9">
      <c r="A592" s="143"/>
      <c r="B592" s="25" t="s">
        <v>12</v>
      </c>
      <c r="C592" s="13"/>
      <c r="D592" s="13"/>
      <c r="E592" s="13"/>
      <c r="F592" s="13"/>
      <c r="G592" s="13"/>
      <c r="H592" s="13"/>
      <c r="I592" s="13"/>
    </row>
    <row r="593" spans="1:9">
      <c r="A593" s="143"/>
      <c r="B593" s="31">
        <v>15</v>
      </c>
      <c r="C593" s="27" t="s">
        <v>13</v>
      </c>
      <c r="D593" s="28">
        <v>15</v>
      </c>
      <c r="E593" s="29"/>
      <c r="F593" s="29">
        <v>1.94</v>
      </c>
      <c r="G593" s="29">
        <v>3.27</v>
      </c>
      <c r="H593" s="29">
        <v>0.28999999999999998</v>
      </c>
      <c r="I593" s="30">
        <v>38.4</v>
      </c>
    </row>
    <row r="594" spans="1:9" ht="31.5">
      <c r="A594" s="143"/>
      <c r="B594" s="87">
        <v>16</v>
      </c>
      <c r="C594" s="27" t="s">
        <v>155</v>
      </c>
      <c r="D594" s="26">
        <v>160</v>
      </c>
      <c r="E594" s="32"/>
      <c r="F594" s="32">
        <v>21.68</v>
      </c>
      <c r="G594" s="32">
        <v>11.52</v>
      </c>
      <c r="H594" s="32">
        <v>32.82</v>
      </c>
      <c r="I594" s="32">
        <v>325.01</v>
      </c>
    </row>
    <row r="595" spans="1:9">
      <c r="A595" s="143"/>
      <c r="B595" s="31">
        <v>173</v>
      </c>
      <c r="C595" s="27" t="s">
        <v>15</v>
      </c>
      <c r="D595" s="26" t="s">
        <v>16</v>
      </c>
      <c r="E595" s="33"/>
      <c r="F595" s="34"/>
      <c r="G595" s="34"/>
      <c r="H595" s="32">
        <v>11.09</v>
      </c>
      <c r="I595" s="32">
        <v>44.34</v>
      </c>
    </row>
    <row r="596" spans="1:9">
      <c r="A596" s="143"/>
      <c r="B596" s="31"/>
      <c r="C596" s="48" t="s">
        <v>17</v>
      </c>
      <c r="D596" s="31">
        <v>50</v>
      </c>
      <c r="E596" s="31"/>
      <c r="F596" s="74">
        <v>4.74</v>
      </c>
      <c r="G596" s="49">
        <v>0.6</v>
      </c>
      <c r="H596" s="74">
        <v>28.98</v>
      </c>
      <c r="I596" s="31">
        <v>141</v>
      </c>
    </row>
    <row r="597" spans="1:9" ht="22.7" customHeight="1">
      <c r="A597" s="143"/>
      <c r="B597" s="31"/>
      <c r="C597" s="27" t="s">
        <v>46</v>
      </c>
      <c r="D597" s="26">
        <v>100</v>
      </c>
      <c r="E597" s="33"/>
      <c r="F597" s="35">
        <v>0.4</v>
      </c>
      <c r="G597" s="35">
        <v>0.4</v>
      </c>
      <c r="H597" s="35">
        <v>9.8000000000000007</v>
      </c>
      <c r="I597" s="26">
        <v>47</v>
      </c>
    </row>
    <row r="598" spans="1:9">
      <c r="A598" s="143"/>
      <c r="B598" s="2" t="s">
        <v>19</v>
      </c>
      <c r="C598" s="2"/>
      <c r="D598" s="36">
        <v>525</v>
      </c>
      <c r="E598" s="36"/>
      <c r="F598" s="37">
        <f>SUM(F593:F597)</f>
        <v>28.759999999999998</v>
      </c>
      <c r="G598" s="37">
        <f>SUM(G593:G597)</f>
        <v>15.79</v>
      </c>
      <c r="H598" s="37">
        <f>SUM(H593:H597)</f>
        <v>82.98</v>
      </c>
      <c r="I598" s="37">
        <f>SUM(I593:I597)</f>
        <v>595.75</v>
      </c>
    </row>
    <row r="599" spans="1:9">
      <c r="A599" s="143"/>
      <c r="B599" s="25" t="s">
        <v>20</v>
      </c>
      <c r="C599" s="95"/>
      <c r="D599" s="95"/>
      <c r="E599" s="95"/>
      <c r="F599" s="95"/>
      <c r="G599" s="95"/>
      <c r="H599" s="95"/>
      <c r="I599" s="95"/>
    </row>
    <row r="600" spans="1:9">
      <c r="A600" s="143"/>
      <c r="B600" s="118" t="s">
        <v>170</v>
      </c>
      <c r="C600" s="104" t="s">
        <v>210</v>
      </c>
      <c r="D600" s="162">
        <v>100</v>
      </c>
      <c r="E600" s="46"/>
      <c r="F600" s="41">
        <v>2.1</v>
      </c>
      <c r="G600" s="41">
        <v>5.18</v>
      </c>
      <c r="H600" s="41">
        <v>7.43</v>
      </c>
      <c r="I600" s="42">
        <v>85</v>
      </c>
    </row>
    <row r="601" spans="1:9" ht="24.6" customHeight="1">
      <c r="A601" s="143"/>
      <c r="B601" s="38" t="s">
        <v>116</v>
      </c>
      <c r="C601" s="39" t="s">
        <v>156</v>
      </c>
      <c r="D601" s="118">
        <v>255</v>
      </c>
      <c r="E601" s="40"/>
      <c r="F601" s="41">
        <v>2.14</v>
      </c>
      <c r="G601" s="41">
        <v>2.84</v>
      </c>
      <c r="H601" s="41">
        <v>17.829999999999998</v>
      </c>
      <c r="I601" s="41">
        <v>149.56</v>
      </c>
    </row>
    <row r="602" spans="1:9" ht="24.6" customHeight="1">
      <c r="A602" s="143"/>
      <c r="B602" s="29"/>
      <c r="C602" s="39" t="s">
        <v>157</v>
      </c>
      <c r="D602" s="38">
        <v>250</v>
      </c>
      <c r="E602" s="40"/>
      <c r="F602" s="41">
        <v>17.13</v>
      </c>
      <c r="G602" s="41">
        <v>17.75</v>
      </c>
      <c r="H602" s="42">
        <v>3.25</v>
      </c>
      <c r="I602" s="30">
        <f>H602*4+G602*9+F602*4</f>
        <v>241.26999999999998</v>
      </c>
    </row>
    <row r="603" spans="1:9" ht="22.35" customHeight="1">
      <c r="A603" s="143"/>
      <c r="B603" s="38" t="s">
        <v>25</v>
      </c>
      <c r="C603" s="27" t="s">
        <v>69</v>
      </c>
      <c r="D603" s="87" t="s">
        <v>70</v>
      </c>
      <c r="E603" s="40"/>
      <c r="F603" s="88">
        <v>0.06</v>
      </c>
      <c r="G603" s="88">
        <f>0.06</f>
        <v>0.06</v>
      </c>
      <c r="H603" s="88">
        <f>6.7</f>
        <v>6.7</v>
      </c>
      <c r="I603" s="29">
        <f>H603*4+G603*9+F603*4</f>
        <v>27.58</v>
      </c>
    </row>
    <row r="604" spans="1:9">
      <c r="A604" s="143"/>
      <c r="B604" s="41"/>
      <c r="C604" s="39" t="s">
        <v>17</v>
      </c>
      <c r="D604" s="38">
        <v>40</v>
      </c>
      <c r="E604" s="40"/>
      <c r="F604" s="41">
        <v>3.16</v>
      </c>
      <c r="G604" s="42">
        <v>0.4</v>
      </c>
      <c r="H604" s="41">
        <v>19.32</v>
      </c>
      <c r="I604" s="38">
        <v>94</v>
      </c>
    </row>
    <row r="605" spans="1:9">
      <c r="A605" s="143"/>
      <c r="B605" s="41"/>
      <c r="C605" s="39" t="s">
        <v>27</v>
      </c>
      <c r="D605" s="38">
        <v>50</v>
      </c>
      <c r="E605" s="40"/>
      <c r="F605" s="42">
        <v>3.3</v>
      </c>
      <c r="G605" s="42">
        <v>0.6</v>
      </c>
      <c r="H605" s="41">
        <v>19.829999999999998</v>
      </c>
      <c r="I605" s="38">
        <v>99</v>
      </c>
    </row>
    <row r="606" spans="1:9">
      <c r="A606" s="143"/>
      <c r="B606" s="125" t="s">
        <v>28</v>
      </c>
      <c r="C606" s="95"/>
      <c r="D606" s="45">
        <v>895</v>
      </c>
      <c r="E606" s="45"/>
      <c r="F606" s="47">
        <f>SUM(F600:F605)</f>
        <v>27.889999999999997</v>
      </c>
      <c r="G606" s="47">
        <f>SUM(G600:G605)</f>
        <v>26.83</v>
      </c>
      <c r="H606" s="47">
        <f>SUM(H600:H605)</f>
        <v>74.36</v>
      </c>
      <c r="I606" s="47">
        <f>SUM(I600:I605)</f>
        <v>696.41</v>
      </c>
    </row>
    <row r="607" spans="1:9">
      <c r="A607" s="143"/>
      <c r="B607" s="25" t="s">
        <v>29</v>
      </c>
      <c r="C607" s="95"/>
      <c r="D607" s="95"/>
      <c r="E607" s="95"/>
      <c r="F607" s="95"/>
      <c r="G607" s="95"/>
      <c r="H607" s="95"/>
      <c r="I607" s="95"/>
    </row>
    <row r="608" spans="1:9">
      <c r="A608" s="143"/>
      <c r="B608" s="31"/>
      <c r="C608" s="48" t="s">
        <v>158</v>
      </c>
      <c r="D608" s="31">
        <v>90</v>
      </c>
      <c r="E608" s="31"/>
      <c r="F608" s="74">
        <v>3.6</v>
      </c>
      <c r="G608" s="74">
        <v>7.7</v>
      </c>
      <c r="H608" s="74">
        <v>29.7</v>
      </c>
      <c r="I608" s="49">
        <v>203.6</v>
      </c>
    </row>
    <row r="609" spans="1:9">
      <c r="A609" s="143"/>
      <c r="B609" s="31">
        <v>378</v>
      </c>
      <c r="C609" s="48" t="s">
        <v>54</v>
      </c>
      <c r="D609" s="31">
        <v>200</v>
      </c>
      <c r="E609" s="31"/>
      <c r="F609" s="74">
        <v>1.61</v>
      </c>
      <c r="G609" s="74">
        <v>1.39</v>
      </c>
      <c r="H609" s="74">
        <v>13.76</v>
      </c>
      <c r="I609" s="74">
        <v>74.34</v>
      </c>
    </row>
    <row r="610" spans="1:9">
      <c r="A610" s="143"/>
      <c r="B610" s="31">
        <v>338</v>
      </c>
      <c r="C610" s="48" t="s">
        <v>32</v>
      </c>
      <c r="D610" s="31">
        <v>100</v>
      </c>
      <c r="E610" s="31"/>
      <c r="F610" s="49">
        <v>0.4</v>
      </c>
      <c r="G610" s="49">
        <v>0.3</v>
      </c>
      <c r="H610" s="49">
        <v>10.3</v>
      </c>
      <c r="I610" s="31">
        <v>47</v>
      </c>
    </row>
    <row r="611" spans="1:9">
      <c r="A611" s="143"/>
      <c r="B611" s="25" t="s">
        <v>33</v>
      </c>
      <c r="C611" s="95"/>
      <c r="D611" s="36">
        <f>SUM(D608:D610)</f>
        <v>390</v>
      </c>
      <c r="E611" s="36"/>
      <c r="F611" s="37">
        <f>SUM(F608:F610)</f>
        <v>5.61</v>
      </c>
      <c r="G611" s="37">
        <f>SUM(G608:G610)</f>
        <v>9.39</v>
      </c>
      <c r="H611" s="37">
        <f>SUM(H608:H610)</f>
        <v>53.760000000000005</v>
      </c>
      <c r="I611" s="37">
        <f>SUM(I608:I610)</f>
        <v>324.94</v>
      </c>
    </row>
    <row r="612" spans="1:9">
      <c r="A612" s="143"/>
      <c r="B612" s="50" t="s">
        <v>34</v>
      </c>
      <c r="C612" s="95"/>
      <c r="D612" s="95"/>
      <c r="E612" s="95"/>
      <c r="F612" s="95"/>
      <c r="G612" s="95"/>
      <c r="H612" s="95"/>
      <c r="I612" s="95"/>
    </row>
    <row r="613" spans="1:9">
      <c r="A613" s="143"/>
      <c r="B613" s="38">
        <v>45</v>
      </c>
      <c r="C613" s="43" t="s">
        <v>48</v>
      </c>
      <c r="D613" s="118">
        <v>100</v>
      </c>
      <c r="E613" s="118"/>
      <c r="F613" s="41">
        <v>1.68</v>
      </c>
      <c r="G613" s="41">
        <v>6.83</v>
      </c>
      <c r="H613" s="41">
        <v>4.96</v>
      </c>
      <c r="I613" s="41">
        <v>88.58</v>
      </c>
    </row>
    <row r="614" spans="1:9">
      <c r="A614" s="143"/>
      <c r="B614" s="58">
        <v>245.17</v>
      </c>
      <c r="C614" s="59" t="s">
        <v>159</v>
      </c>
      <c r="D614" s="58">
        <v>100</v>
      </c>
      <c r="E614" s="58"/>
      <c r="F614" s="61">
        <v>16.510000000000002</v>
      </c>
      <c r="G614" s="61">
        <v>4.3099999999999996</v>
      </c>
      <c r="H614" s="61">
        <v>5.76</v>
      </c>
      <c r="I614" s="61">
        <v>127.96</v>
      </c>
    </row>
    <row r="615" spans="1:9">
      <c r="A615" s="143"/>
      <c r="B615" s="58">
        <v>171</v>
      </c>
      <c r="C615" s="59" t="s">
        <v>160</v>
      </c>
      <c r="D615" s="58">
        <v>180</v>
      </c>
      <c r="E615" s="58"/>
      <c r="F615" s="61">
        <v>5.9</v>
      </c>
      <c r="G615" s="62">
        <v>0.7</v>
      </c>
      <c r="H615" s="61">
        <v>31.8</v>
      </c>
      <c r="I615" s="62">
        <v>162</v>
      </c>
    </row>
    <row r="616" spans="1:9">
      <c r="A616" s="143"/>
      <c r="B616" s="58">
        <v>377</v>
      </c>
      <c r="C616" s="59" t="s">
        <v>69</v>
      </c>
      <c r="D616" s="58">
        <v>200</v>
      </c>
      <c r="E616" s="58"/>
      <c r="F616" s="61">
        <v>0.06</v>
      </c>
      <c r="G616" s="61">
        <v>0.01</v>
      </c>
      <c r="H616" s="61">
        <v>11.19</v>
      </c>
      <c r="I616" s="61">
        <v>46.28</v>
      </c>
    </row>
    <row r="617" spans="1:9">
      <c r="A617" s="143"/>
      <c r="B617" s="58"/>
      <c r="C617" s="59" t="s">
        <v>17</v>
      </c>
      <c r="D617" s="58">
        <v>60</v>
      </c>
      <c r="E617" s="58"/>
      <c r="F617" s="61">
        <v>2.37</v>
      </c>
      <c r="G617" s="62">
        <v>0.3</v>
      </c>
      <c r="H617" s="61">
        <v>14.49</v>
      </c>
      <c r="I617" s="62">
        <v>70.5</v>
      </c>
    </row>
    <row r="618" spans="1:9">
      <c r="A618" s="143"/>
      <c r="B618" s="50" t="s">
        <v>38</v>
      </c>
      <c r="C618" s="95"/>
      <c r="D618" s="63">
        <f>SUM(D613:D617)</f>
        <v>640</v>
      </c>
      <c r="E618" s="63"/>
      <c r="F618" s="82">
        <f>SUM(F613:F617)</f>
        <v>26.520000000000003</v>
      </c>
      <c r="G618" s="82">
        <v>17.309999999999999</v>
      </c>
      <c r="H618" s="82">
        <f>SUM(H613:H617)</f>
        <v>68.199999999999989</v>
      </c>
      <c r="I618" s="82">
        <v>452.01</v>
      </c>
    </row>
    <row r="619" spans="1:9">
      <c r="A619" s="143"/>
      <c r="B619" s="50" t="s">
        <v>39</v>
      </c>
      <c r="C619" s="95"/>
      <c r="D619" s="95"/>
      <c r="E619" s="95"/>
      <c r="F619" s="95"/>
      <c r="G619" s="95"/>
      <c r="H619" s="95"/>
      <c r="I619" s="95"/>
    </row>
    <row r="620" spans="1:9">
      <c r="A620" s="143"/>
      <c r="B620" s="58">
        <v>376.03</v>
      </c>
      <c r="C620" s="59" t="s">
        <v>58</v>
      </c>
      <c r="D620" s="58">
        <v>200</v>
      </c>
      <c r="E620" s="58"/>
      <c r="F620" s="62">
        <v>5.8</v>
      </c>
      <c r="G620" s="58">
        <v>5</v>
      </c>
      <c r="H620" s="58">
        <v>8</v>
      </c>
      <c r="I620" s="58">
        <v>106</v>
      </c>
    </row>
    <row r="621" spans="1:9">
      <c r="A621" s="143"/>
      <c r="B621" s="58"/>
      <c r="C621" s="68" t="s">
        <v>59</v>
      </c>
      <c r="D621" s="69">
        <v>21</v>
      </c>
      <c r="E621" s="69"/>
      <c r="F621" s="81">
        <v>0.73</v>
      </c>
      <c r="G621" s="81">
        <v>7.35</v>
      </c>
      <c r="H621" s="81">
        <v>11.34</v>
      </c>
      <c r="I621" s="71">
        <v>115.5</v>
      </c>
    </row>
    <row r="622" spans="1:9">
      <c r="A622" s="143"/>
      <c r="B622" s="50" t="s">
        <v>42</v>
      </c>
      <c r="C622" s="95"/>
      <c r="D622" s="63">
        <f>SUM(D620:D621)</f>
        <v>221</v>
      </c>
      <c r="E622" s="63"/>
      <c r="F622" s="63">
        <f>SUM(F620:F621)</f>
        <v>6.5299999999999994</v>
      </c>
      <c r="G622" s="63">
        <f>SUM(G620:G621)</f>
        <v>12.35</v>
      </c>
      <c r="H622" s="63">
        <f>SUM(H620:H621)</f>
        <v>19.34</v>
      </c>
      <c r="I622" s="63">
        <f>SUM(I620:I621)</f>
        <v>221.5</v>
      </c>
    </row>
    <row r="623" spans="1:9">
      <c r="A623" s="143"/>
      <c r="B623" s="25" t="s">
        <v>43</v>
      </c>
      <c r="C623" s="95"/>
      <c r="D623" s="72">
        <f>D622+D618+D611+D606+D598</f>
        <v>2671</v>
      </c>
      <c r="E623" s="72"/>
      <c r="F623" s="93">
        <f>F622+F618+F611+F606+F598</f>
        <v>95.31</v>
      </c>
      <c r="G623" s="93">
        <f>G622+G618+G611+G606+G598</f>
        <v>81.669999999999987</v>
      </c>
      <c r="H623" s="93">
        <f>H622+H618+H611+H606+H598</f>
        <v>298.64000000000004</v>
      </c>
      <c r="I623" s="93">
        <f>I622+I618+I611+I606+I598</f>
        <v>2290.61</v>
      </c>
    </row>
    <row r="624" spans="1:9">
      <c r="A624" s="143"/>
      <c r="B624" s="19"/>
      <c r="C624" s="20"/>
      <c r="D624" s="20"/>
      <c r="E624" s="20"/>
      <c r="F624" s="20"/>
      <c r="G624" s="20"/>
      <c r="H624" s="20"/>
      <c r="I624" s="20"/>
    </row>
    <row r="625" spans="1:258">
      <c r="A625" s="143"/>
      <c r="B625" s="143"/>
      <c r="C625" s="13"/>
      <c r="D625" s="13"/>
      <c r="E625" s="13"/>
      <c r="F625" s="13"/>
      <c r="G625" s="13"/>
      <c r="H625" s="13"/>
      <c r="I625" s="13"/>
    </row>
    <row r="626" spans="1:258">
      <c r="A626" s="143"/>
      <c r="B626" s="21" t="s">
        <v>3</v>
      </c>
      <c r="C626" s="147">
        <v>17</v>
      </c>
      <c r="D626" s="13"/>
      <c r="E626" s="13"/>
      <c r="F626" s="13"/>
      <c r="G626" s="226"/>
      <c r="H626" s="226"/>
      <c r="I626" s="226"/>
    </row>
    <row r="627" spans="1:258" ht="23.65" customHeight="1">
      <c r="A627" s="143"/>
      <c r="B627" s="22" t="s">
        <v>4</v>
      </c>
      <c r="C627" s="23" t="s">
        <v>5</v>
      </c>
      <c r="D627" s="3" t="s">
        <v>6</v>
      </c>
      <c r="E627" s="23"/>
      <c r="F627" s="3" t="s">
        <v>7</v>
      </c>
      <c r="G627" s="3"/>
      <c r="H627" s="3"/>
      <c r="I627" s="3" t="s">
        <v>8</v>
      </c>
    </row>
    <row r="628" spans="1:258" ht="28.35" customHeight="1">
      <c r="A628" s="143"/>
      <c r="B628" s="17"/>
      <c r="C628" s="13"/>
      <c r="D628" s="3"/>
      <c r="E628" s="23"/>
      <c r="F628" s="23" t="s">
        <v>9</v>
      </c>
      <c r="G628" s="23" t="s">
        <v>10</v>
      </c>
      <c r="H628" s="23" t="s">
        <v>11</v>
      </c>
      <c r="I628" s="3"/>
    </row>
    <row r="629" spans="1:258">
      <c r="A629" s="143"/>
      <c r="B629" s="24">
        <v>1</v>
      </c>
      <c r="C629" s="24">
        <v>2</v>
      </c>
      <c r="D629" s="24">
        <v>3</v>
      </c>
      <c r="E629" s="24"/>
      <c r="F629" s="24">
        <v>4</v>
      </c>
      <c r="G629" s="24">
        <v>5</v>
      </c>
      <c r="H629" s="24">
        <v>6</v>
      </c>
      <c r="I629" s="24">
        <v>7</v>
      </c>
    </row>
    <row r="630" spans="1:258">
      <c r="A630" s="143"/>
      <c r="B630" s="25" t="s">
        <v>12</v>
      </c>
      <c r="C630" s="13"/>
      <c r="D630" s="13"/>
      <c r="E630" s="13"/>
      <c r="F630" s="13"/>
      <c r="G630" s="13"/>
      <c r="H630" s="13"/>
      <c r="I630" s="13"/>
    </row>
    <row r="631" spans="1:258">
      <c r="A631" s="143"/>
      <c r="B631" s="31">
        <v>15</v>
      </c>
      <c r="C631" s="78" t="s">
        <v>60</v>
      </c>
      <c r="D631" s="26">
        <v>10</v>
      </c>
      <c r="E631" s="29"/>
      <c r="F631" s="32">
        <v>0.12</v>
      </c>
      <c r="G631" s="32">
        <v>6.2</v>
      </c>
      <c r="H631" s="32">
        <v>1.96</v>
      </c>
      <c r="I631" s="32">
        <v>66.400000000000006</v>
      </c>
    </row>
    <row r="632" spans="1:258">
      <c r="A632" s="143"/>
      <c r="B632" s="31">
        <v>16</v>
      </c>
      <c r="C632" s="27" t="s">
        <v>161</v>
      </c>
      <c r="D632" s="26">
        <v>250</v>
      </c>
      <c r="E632" s="33"/>
      <c r="F632" s="32">
        <v>11.1</v>
      </c>
      <c r="G632" s="32">
        <v>7</v>
      </c>
      <c r="H632" s="32">
        <v>79</v>
      </c>
      <c r="I632" s="32">
        <v>380</v>
      </c>
    </row>
    <row r="633" spans="1:258">
      <c r="A633" s="143"/>
      <c r="B633" s="65">
        <v>173.05</v>
      </c>
      <c r="C633" s="27" t="s">
        <v>31</v>
      </c>
      <c r="D633" s="26">
        <v>180</v>
      </c>
      <c r="E633" s="33"/>
      <c r="F633" s="32">
        <v>3.5</v>
      </c>
      <c r="G633" s="32">
        <v>2.9</v>
      </c>
      <c r="H633" s="32">
        <v>22.58</v>
      </c>
      <c r="I633" s="32">
        <v>129.87</v>
      </c>
    </row>
    <row r="634" spans="1:258">
      <c r="A634" s="143"/>
      <c r="B634" s="31"/>
      <c r="C634" s="48" t="s">
        <v>17</v>
      </c>
      <c r="D634" s="31">
        <v>50</v>
      </c>
      <c r="E634" s="31"/>
      <c r="F634" s="74">
        <v>4.74</v>
      </c>
      <c r="G634" s="49">
        <v>0.6</v>
      </c>
      <c r="H634" s="74">
        <v>28.98</v>
      </c>
      <c r="I634" s="31">
        <v>141</v>
      </c>
    </row>
    <row r="635" spans="1:258">
      <c r="A635" s="143"/>
      <c r="B635" s="31"/>
      <c r="C635" s="27" t="s">
        <v>46</v>
      </c>
      <c r="D635" s="26">
        <v>100</v>
      </c>
      <c r="E635" s="33"/>
      <c r="F635" s="35">
        <v>0.4</v>
      </c>
      <c r="G635" s="35">
        <v>0.4</v>
      </c>
      <c r="H635" s="35">
        <v>9.8000000000000007</v>
      </c>
      <c r="I635" s="26">
        <v>47</v>
      </c>
    </row>
    <row r="636" spans="1:258">
      <c r="A636" s="143"/>
      <c r="B636" s="25" t="s">
        <v>19</v>
      </c>
      <c r="C636" s="95"/>
      <c r="D636" s="36">
        <f>SUM(D631:D635)</f>
        <v>590</v>
      </c>
      <c r="E636" s="36"/>
      <c r="F636" s="84">
        <f>SUM(F631:F635)</f>
        <v>19.86</v>
      </c>
      <c r="G636" s="84">
        <f>SUM(G631:G635)</f>
        <v>17.099999999999998</v>
      </c>
      <c r="H636" s="84">
        <f>SUM(H631:H635)</f>
        <v>142.32</v>
      </c>
      <c r="I636" s="84">
        <f>SUM(I631:I635)</f>
        <v>764.27</v>
      </c>
    </row>
    <row r="637" spans="1:258">
      <c r="A637" s="143"/>
      <c r="B637" s="25" t="s">
        <v>20</v>
      </c>
      <c r="C637" s="13"/>
      <c r="D637" s="13"/>
      <c r="E637" s="13"/>
      <c r="F637" s="13"/>
      <c r="G637" s="13"/>
      <c r="H637" s="13"/>
      <c r="I637" s="13"/>
    </row>
    <row r="638" spans="1:258" ht="24.6" customHeight="1">
      <c r="A638" s="143"/>
      <c r="B638" s="118" t="s">
        <v>114</v>
      </c>
      <c r="C638" s="76" t="s">
        <v>64</v>
      </c>
      <c r="D638" s="107">
        <v>100</v>
      </c>
      <c r="E638" s="40"/>
      <c r="F638" s="70">
        <v>2.76</v>
      </c>
      <c r="G638" s="70">
        <v>7.5</v>
      </c>
      <c r="H638" s="70">
        <v>11.68</v>
      </c>
      <c r="I638" s="70">
        <f>H638*4+G638*9+F638*4</f>
        <v>125.25999999999999</v>
      </c>
    </row>
    <row r="639" spans="1:258" ht="24.6" customHeight="1">
      <c r="A639" s="143"/>
      <c r="B639" s="80" t="s">
        <v>65</v>
      </c>
      <c r="C639" s="39" t="s">
        <v>66</v>
      </c>
      <c r="D639" s="107">
        <v>250</v>
      </c>
      <c r="E639" s="40"/>
      <c r="F639" s="41">
        <v>5.87</v>
      </c>
      <c r="G639" s="41">
        <v>5.37</v>
      </c>
      <c r="H639" s="41">
        <v>19.27</v>
      </c>
      <c r="I639" s="41">
        <v>128.37</v>
      </c>
    </row>
    <row r="640" spans="1:258" s="57" customFormat="1" ht="24.6" customHeight="1">
      <c r="A640" s="144"/>
      <c r="B640" s="32"/>
      <c r="C640" s="27" t="s">
        <v>162</v>
      </c>
      <c r="D640" s="26">
        <v>100</v>
      </c>
      <c r="E640" s="80"/>
      <c r="F640" s="32">
        <v>17.78</v>
      </c>
      <c r="G640" s="32">
        <v>8.33</v>
      </c>
      <c r="H640" s="32">
        <v>1.34</v>
      </c>
      <c r="I640" s="32">
        <f>H640*4+G640*9+F640*4</f>
        <v>151.44999999999999</v>
      </c>
      <c r="J640" s="55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  <c r="BR640" s="56"/>
      <c r="BS640" s="56"/>
      <c r="BT640" s="56"/>
      <c r="BU640" s="56"/>
      <c r="BV640" s="56"/>
      <c r="BW640" s="56"/>
      <c r="BX640" s="56"/>
      <c r="BY640" s="56"/>
      <c r="BZ640" s="56"/>
      <c r="CA640" s="56"/>
      <c r="CB640" s="56"/>
      <c r="CC640" s="56"/>
      <c r="CD640" s="56"/>
      <c r="CE640" s="56"/>
      <c r="CF640" s="56"/>
      <c r="CG640" s="56"/>
      <c r="CH640" s="56"/>
      <c r="CI640" s="56"/>
      <c r="CJ640" s="56"/>
      <c r="CK640" s="56"/>
      <c r="CL640" s="56"/>
      <c r="CM640" s="56"/>
      <c r="CN640" s="56"/>
      <c r="CO640" s="56"/>
      <c r="CP640" s="56"/>
      <c r="CQ640" s="56"/>
      <c r="CR640" s="56"/>
      <c r="CS640" s="56"/>
      <c r="CT640" s="56"/>
      <c r="CU640" s="56"/>
      <c r="CV640" s="56"/>
      <c r="CW640" s="56"/>
      <c r="CX640" s="56"/>
      <c r="CY640" s="56"/>
      <c r="CZ640" s="56"/>
      <c r="DA640" s="56"/>
      <c r="DB640" s="56"/>
      <c r="DC640" s="56"/>
      <c r="DD640" s="56"/>
      <c r="DE640" s="56"/>
      <c r="DF640" s="56"/>
      <c r="DG640" s="56"/>
      <c r="DH640" s="56"/>
      <c r="DI640" s="56"/>
      <c r="DJ640" s="56"/>
      <c r="DK640" s="56"/>
      <c r="DL640" s="56"/>
      <c r="DM640" s="56"/>
      <c r="DN640" s="56"/>
      <c r="DO640" s="56"/>
      <c r="DP640" s="56"/>
      <c r="DQ640" s="56"/>
      <c r="DR640" s="56"/>
      <c r="DS640" s="56"/>
      <c r="DT640" s="56"/>
      <c r="DU640" s="56"/>
      <c r="DV640" s="56"/>
      <c r="DW640" s="56"/>
      <c r="DX640" s="56"/>
      <c r="DY640" s="56"/>
      <c r="DZ640" s="56"/>
      <c r="EA640" s="56"/>
      <c r="EB640" s="56"/>
      <c r="EC640" s="56"/>
      <c r="ED640" s="56"/>
      <c r="EE640" s="56"/>
      <c r="EF640" s="56"/>
      <c r="EG640" s="56"/>
      <c r="EH640" s="56"/>
      <c r="EI640" s="56"/>
      <c r="EJ640" s="56"/>
      <c r="EK640" s="56"/>
      <c r="EL640" s="56"/>
      <c r="EM640" s="56"/>
      <c r="EN640" s="56"/>
      <c r="EO640" s="56"/>
      <c r="EP640" s="56"/>
      <c r="EQ640" s="56"/>
      <c r="ER640" s="56"/>
      <c r="ES640" s="56"/>
      <c r="ET640" s="56"/>
      <c r="EU640" s="56"/>
      <c r="EV640" s="56"/>
      <c r="EW640" s="56"/>
      <c r="EX640" s="56"/>
      <c r="EY640" s="56"/>
      <c r="EZ640" s="56"/>
      <c r="FA640" s="56"/>
      <c r="FB640" s="56"/>
      <c r="FC640" s="56"/>
      <c r="FD640" s="56"/>
      <c r="FE640" s="56"/>
      <c r="FF640" s="56"/>
      <c r="FG640" s="56"/>
      <c r="FH640" s="56"/>
      <c r="FI640" s="56"/>
      <c r="FJ640" s="56"/>
      <c r="FK640" s="56"/>
      <c r="FL640" s="56"/>
      <c r="FM640" s="56"/>
      <c r="FN640" s="56"/>
      <c r="FO640" s="56"/>
      <c r="FP640" s="56"/>
      <c r="FQ640" s="56"/>
      <c r="FR640" s="56"/>
      <c r="FS640" s="56"/>
      <c r="FT640" s="56"/>
      <c r="FU640" s="56"/>
      <c r="FV640" s="56"/>
      <c r="FW640" s="56"/>
      <c r="FX640" s="56"/>
      <c r="FY640" s="56"/>
      <c r="FZ640" s="56"/>
      <c r="GA640" s="56"/>
      <c r="GB640" s="56"/>
      <c r="GC640" s="56"/>
      <c r="GD640" s="56"/>
      <c r="GE640" s="56"/>
      <c r="GF640" s="56"/>
      <c r="GG640" s="56"/>
      <c r="GH640" s="56"/>
      <c r="GI640" s="56"/>
      <c r="GJ640" s="56"/>
      <c r="GK640" s="56"/>
      <c r="GL640" s="56"/>
      <c r="GM640" s="56"/>
      <c r="GN640" s="56"/>
      <c r="GO640" s="56"/>
      <c r="GP640" s="56"/>
      <c r="GQ640" s="56"/>
      <c r="GR640" s="56"/>
      <c r="GS640" s="56"/>
      <c r="GT640" s="56"/>
      <c r="GU640" s="56"/>
      <c r="GV640" s="56"/>
      <c r="GW640" s="56"/>
      <c r="GX640" s="56"/>
      <c r="GY640" s="56"/>
      <c r="GZ640" s="56"/>
      <c r="HA640" s="56"/>
      <c r="HB640" s="56"/>
      <c r="HC640" s="56"/>
      <c r="HD640" s="56"/>
      <c r="HE640" s="56"/>
      <c r="HF640" s="56"/>
      <c r="HG640" s="56"/>
      <c r="HH640" s="56"/>
      <c r="HI640" s="56"/>
      <c r="HJ640" s="56"/>
      <c r="HK640" s="56"/>
      <c r="HL640" s="56"/>
      <c r="HM640" s="56"/>
      <c r="HN640" s="56"/>
      <c r="HO640" s="56"/>
      <c r="HP640" s="56"/>
      <c r="HQ640" s="56"/>
      <c r="HR640" s="56"/>
      <c r="HS640" s="56"/>
      <c r="HT640" s="56"/>
      <c r="HU640" s="56"/>
      <c r="HV640" s="56"/>
      <c r="HW640" s="56"/>
      <c r="HX640" s="56"/>
      <c r="HY640" s="56"/>
      <c r="HZ640" s="56"/>
      <c r="IA640" s="56"/>
      <c r="IB640" s="56"/>
      <c r="IC640" s="56"/>
      <c r="ID640" s="56"/>
      <c r="IE640" s="56"/>
      <c r="IF640" s="56"/>
      <c r="IG640" s="56"/>
      <c r="IH640" s="56"/>
      <c r="II640" s="56"/>
      <c r="IJ640" s="56"/>
      <c r="IK640" s="56"/>
      <c r="IL640" s="56"/>
      <c r="IM640" s="56"/>
      <c r="IN640" s="56"/>
      <c r="IO640" s="56"/>
      <c r="IP640" s="56"/>
      <c r="IQ640" s="56"/>
      <c r="IR640" s="56"/>
      <c r="IS640" s="56"/>
      <c r="IT640" s="56"/>
      <c r="IU640" s="56"/>
      <c r="IV640" s="56"/>
      <c r="IW640" s="56"/>
      <c r="IX640" s="56"/>
    </row>
    <row r="641" spans="1:258" ht="31.7" customHeight="1">
      <c r="A641" s="143"/>
      <c r="B641" s="38">
        <v>487</v>
      </c>
      <c r="C641" s="78" t="s">
        <v>207</v>
      </c>
      <c r="D641" s="106">
        <v>185</v>
      </c>
      <c r="E641" s="113"/>
      <c r="F641" s="42">
        <v>7.55</v>
      </c>
      <c r="G641" s="41">
        <v>5.36</v>
      </c>
      <c r="H641" s="42">
        <v>51.56</v>
      </c>
      <c r="I641" s="42">
        <v>284.70999999999998</v>
      </c>
    </row>
    <row r="642" spans="1:258">
      <c r="A642" s="143"/>
      <c r="B642" s="41" t="s">
        <v>25</v>
      </c>
      <c r="C642" s="39" t="s">
        <v>26</v>
      </c>
      <c r="D642" s="38">
        <v>200</v>
      </c>
      <c r="E642" s="40"/>
      <c r="F642" s="41">
        <v>0.16</v>
      </c>
      <c r="G642" s="41">
        <v>0.16</v>
      </c>
      <c r="H642" s="42">
        <v>14.9</v>
      </c>
      <c r="I642" s="41">
        <v>62.69</v>
      </c>
      <c r="N642" s="56"/>
    </row>
    <row r="643" spans="1:258">
      <c r="A643" s="143"/>
      <c r="B643" s="41"/>
      <c r="C643" s="39" t="s">
        <v>17</v>
      </c>
      <c r="D643" s="38">
        <v>40</v>
      </c>
      <c r="E643" s="40"/>
      <c r="F643" s="41">
        <v>3.16</v>
      </c>
      <c r="G643" s="42">
        <v>0.4</v>
      </c>
      <c r="H643" s="41">
        <v>19.32</v>
      </c>
      <c r="I643" s="38">
        <v>94</v>
      </c>
      <c r="J643" s="55"/>
      <c r="K643" s="56"/>
      <c r="L643" s="56"/>
      <c r="M643" s="56"/>
      <c r="N643" s="56"/>
      <c r="O643" s="56"/>
      <c r="P643" s="56"/>
    </row>
    <row r="644" spans="1:258">
      <c r="A644" s="143"/>
      <c r="B644" s="41"/>
      <c r="C644" s="39" t="s">
        <v>27</v>
      </c>
      <c r="D644" s="38">
        <v>50</v>
      </c>
      <c r="E644" s="40"/>
      <c r="F644" s="42">
        <v>3.3</v>
      </c>
      <c r="G644" s="42">
        <v>0.6</v>
      </c>
      <c r="H644" s="41">
        <v>19.829999999999998</v>
      </c>
      <c r="I644" s="38">
        <v>99</v>
      </c>
      <c r="J644" s="164"/>
      <c r="K644" s="56"/>
      <c r="L644" s="56"/>
      <c r="M644" s="56"/>
      <c r="O644" s="56"/>
      <c r="P644" s="56"/>
    </row>
    <row r="645" spans="1:258">
      <c r="A645" s="143"/>
      <c r="B645" s="125" t="s">
        <v>28</v>
      </c>
      <c r="C645" s="95"/>
      <c r="D645" s="45">
        <f>SUM(D638:D644)</f>
        <v>925</v>
      </c>
      <c r="E645" s="45"/>
      <c r="F645" s="47">
        <f>SUM(F638:F644)</f>
        <v>40.58</v>
      </c>
      <c r="G645" s="47">
        <f>SUM(G638:G644)</f>
        <v>27.720000000000002</v>
      </c>
      <c r="H645" s="47">
        <f>SUM(H638:H644)</f>
        <v>137.89999999999998</v>
      </c>
      <c r="I645" s="47">
        <f>SUM(I638:I644)</f>
        <v>945.48</v>
      </c>
    </row>
    <row r="646" spans="1:258">
      <c r="A646" s="143"/>
      <c r="B646" s="25" t="s">
        <v>29</v>
      </c>
      <c r="C646" s="95"/>
      <c r="D646" s="95"/>
      <c r="E646" s="95"/>
      <c r="F646" s="95"/>
      <c r="G646" s="95"/>
      <c r="H646" s="95"/>
      <c r="I646" s="95"/>
    </row>
    <row r="647" spans="1:258" ht="29.1" customHeight="1">
      <c r="A647" s="143"/>
      <c r="B647" s="31">
        <v>486</v>
      </c>
      <c r="C647" s="48" t="s">
        <v>71</v>
      </c>
      <c r="D647" s="31">
        <v>100</v>
      </c>
      <c r="E647" s="31"/>
      <c r="F647" s="74">
        <v>7.63</v>
      </c>
      <c r="G647" s="74">
        <v>8.16</v>
      </c>
      <c r="H647" s="74">
        <v>31.26</v>
      </c>
      <c r="I647" s="74">
        <v>232.42</v>
      </c>
    </row>
    <row r="648" spans="1:258">
      <c r="A648" s="143"/>
      <c r="B648" s="31">
        <v>377</v>
      </c>
      <c r="C648" s="48" t="s">
        <v>69</v>
      </c>
      <c r="D648" s="31">
        <v>200</v>
      </c>
      <c r="E648" s="31"/>
      <c r="F648" s="74">
        <v>0.06</v>
      </c>
      <c r="G648" s="74">
        <v>0.01</v>
      </c>
      <c r="H648" s="74">
        <v>11.19</v>
      </c>
      <c r="I648" s="74">
        <v>46.28</v>
      </c>
    </row>
    <row r="649" spans="1:258">
      <c r="A649" s="143"/>
      <c r="B649" s="31">
        <v>338</v>
      </c>
      <c r="C649" s="48" t="s">
        <v>55</v>
      </c>
      <c r="D649" s="31">
        <v>100</v>
      </c>
      <c r="E649" s="31"/>
      <c r="F649" s="49">
        <v>0.4</v>
      </c>
      <c r="G649" s="49">
        <v>0.4</v>
      </c>
      <c r="H649" s="49">
        <v>9.8000000000000007</v>
      </c>
      <c r="I649" s="31">
        <v>47</v>
      </c>
    </row>
    <row r="650" spans="1:258">
      <c r="A650" s="143"/>
      <c r="B650" s="25" t="s">
        <v>33</v>
      </c>
      <c r="C650" s="95"/>
      <c r="D650" s="36">
        <v>400</v>
      </c>
      <c r="E650" s="36"/>
      <c r="F650" s="84">
        <v>8.09</v>
      </c>
      <c r="G650" s="84">
        <v>8.57</v>
      </c>
      <c r="H650" s="84">
        <v>52.25</v>
      </c>
      <c r="I650" s="85">
        <v>325.7</v>
      </c>
    </row>
    <row r="651" spans="1:258">
      <c r="A651" s="143"/>
      <c r="B651" s="50" t="s">
        <v>34</v>
      </c>
      <c r="C651" s="95"/>
      <c r="D651" s="95"/>
      <c r="E651" s="95"/>
      <c r="F651" s="95"/>
      <c r="G651" s="95"/>
      <c r="H651" s="95"/>
      <c r="I651" s="95"/>
      <c r="Q651" s="56"/>
    </row>
    <row r="652" spans="1:258">
      <c r="A652" s="143"/>
      <c r="B652" s="38">
        <v>67</v>
      </c>
      <c r="C652" s="43" t="s">
        <v>91</v>
      </c>
      <c r="D652" s="118">
        <v>100</v>
      </c>
      <c r="E652" s="118"/>
      <c r="F652" s="41">
        <v>1.75</v>
      </c>
      <c r="G652" s="41">
        <v>8.5299999999999994</v>
      </c>
      <c r="H652" s="41">
        <v>9.4</v>
      </c>
      <c r="I652" s="41">
        <v>122.2</v>
      </c>
      <c r="J652"/>
      <c r="Q652" s="56"/>
      <c r="R652" s="56"/>
      <c r="S652" s="56"/>
    </row>
    <row r="653" spans="1:258" s="57" customFormat="1">
      <c r="A653" s="143"/>
      <c r="B653" s="87"/>
      <c r="C653" s="78" t="s">
        <v>163</v>
      </c>
      <c r="D653" s="28">
        <v>100</v>
      </c>
      <c r="E653" s="28"/>
      <c r="F653" s="29">
        <v>11.99</v>
      </c>
      <c r="G653" s="29">
        <v>17.97</v>
      </c>
      <c r="H653" s="29">
        <v>1.51</v>
      </c>
      <c r="I653" s="29">
        <v>215.73</v>
      </c>
      <c r="J653" s="18"/>
      <c r="K653" s="12"/>
      <c r="L653" s="12"/>
      <c r="M653" s="12"/>
      <c r="N653" s="12"/>
      <c r="O653" s="12"/>
      <c r="P653" s="12"/>
      <c r="Q653" s="12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56"/>
      <c r="BI653" s="56"/>
      <c r="BJ653" s="56"/>
      <c r="BK653" s="56"/>
      <c r="BL653" s="56"/>
      <c r="BM653" s="56"/>
      <c r="BN653" s="56"/>
      <c r="BO653" s="56"/>
      <c r="BP653" s="56"/>
      <c r="BQ653" s="56"/>
      <c r="BR653" s="56"/>
      <c r="BS653" s="56"/>
      <c r="BT653" s="56"/>
      <c r="BU653" s="56"/>
      <c r="BV653" s="56"/>
      <c r="BW653" s="56"/>
      <c r="BX653" s="56"/>
      <c r="BY653" s="56"/>
      <c r="BZ653" s="56"/>
      <c r="CA653" s="56"/>
      <c r="CB653" s="56"/>
      <c r="CC653" s="56"/>
      <c r="CD653" s="56"/>
      <c r="CE653" s="56"/>
      <c r="CF653" s="56"/>
      <c r="CG653" s="56"/>
      <c r="CH653" s="56"/>
      <c r="CI653" s="56"/>
      <c r="CJ653" s="56"/>
      <c r="CK653" s="56"/>
      <c r="CL653" s="56"/>
      <c r="CM653" s="56"/>
      <c r="CN653" s="56"/>
      <c r="CO653" s="56"/>
      <c r="CP653" s="56"/>
      <c r="CQ653" s="56"/>
      <c r="CR653" s="56"/>
      <c r="CS653" s="56"/>
      <c r="CT653" s="56"/>
      <c r="CU653" s="56"/>
      <c r="CV653" s="56"/>
      <c r="CW653" s="56"/>
      <c r="CX653" s="56"/>
      <c r="CY653" s="56"/>
      <c r="CZ653" s="56"/>
      <c r="DA653" s="56"/>
      <c r="DB653" s="56"/>
      <c r="DC653" s="56"/>
      <c r="DD653" s="56"/>
      <c r="DE653" s="56"/>
      <c r="DF653" s="56"/>
      <c r="DG653" s="56"/>
      <c r="DH653" s="56"/>
      <c r="DI653" s="56"/>
      <c r="DJ653" s="56"/>
      <c r="DK653" s="56"/>
      <c r="DL653" s="56"/>
      <c r="DM653" s="56"/>
      <c r="DN653" s="56"/>
      <c r="DO653" s="56"/>
      <c r="DP653" s="56"/>
      <c r="DQ653" s="56"/>
      <c r="DR653" s="56"/>
      <c r="DS653" s="56"/>
      <c r="DT653" s="56"/>
      <c r="DU653" s="56"/>
      <c r="DV653" s="56"/>
      <c r="DW653" s="56"/>
      <c r="DX653" s="56"/>
      <c r="DY653" s="56"/>
      <c r="DZ653" s="56"/>
      <c r="EA653" s="56"/>
      <c r="EB653" s="56"/>
      <c r="EC653" s="56"/>
      <c r="ED653" s="56"/>
      <c r="EE653" s="56"/>
      <c r="EF653" s="56"/>
      <c r="EG653" s="56"/>
      <c r="EH653" s="56"/>
      <c r="EI653" s="56"/>
      <c r="EJ653" s="56"/>
      <c r="EK653" s="56"/>
      <c r="EL653" s="56"/>
      <c r="EM653" s="56"/>
      <c r="EN653" s="56"/>
      <c r="EO653" s="56"/>
      <c r="EP653" s="56"/>
      <c r="EQ653" s="56"/>
      <c r="ER653" s="56"/>
      <c r="ES653" s="56"/>
      <c r="ET653" s="56"/>
      <c r="EU653" s="56"/>
      <c r="EV653" s="56"/>
      <c r="EW653" s="56"/>
      <c r="EX653" s="56"/>
      <c r="EY653" s="56"/>
      <c r="EZ653" s="56"/>
      <c r="FA653" s="56"/>
      <c r="FB653" s="56"/>
      <c r="FC653" s="56"/>
      <c r="FD653" s="56"/>
      <c r="FE653" s="56"/>
      <c r="FF653" s="56"/>
      <c r="FG653" s="56"/>
      <c r="FH653" s="56"/>
      <c r="FI653" s="56"/>
      <c r="FJ653" s="56"/>
      <c r="FK653" s="56"/>
      <c r="FL653" s="56"/>
      <c r="FM653" s="56"/>
      <c r="FN653" s="56"/>
      <c r="FO653" s="56"/>
      <c r="FP653" s="56"/>
      <c r="FQ653" s="56"/>
      <c r="FR653" s="56"/>
      <c r="FS653" s="56"/>
      <c r="FT653" s="56"/>
      <c r="FU653" s="56"/>
      <c r="FV653" s="56"/>
      <c r="FW653" s="56"/>
      <c r="FX653" s="56"/>
      <c r="FY653" s="56"/>
      <c r="FZ653" s="56"/>
      <c r="GA653" s="56"/>
      <c r="GB653" s="56"/>
      <c r="GC653" s="56"/>
      <c r="GD653" s="56"/>
      <c r="GE653" s="56"/>
      <c r="GF653" s="56"/>
      <c r="GG653" s="56"/>
      <c r="GH653" s="56"/>
      <c r="GI653" s="56"/>
      <c r="GJ653" s="56"/>
      <c r="GK653" s="56"/>
      <c r="GL653" s="56"/>
      <c r="GM653" s="56"/>
      <c r="GN653" s="56"/>
      <c r="GO653" s="56"/>
      <c r="GP653" s="56"/>
      <c r="GQ653" s="56"/>
      <c r="GR653" s="56"/>
      <c r="GS653" s="56"/>
      <c r="GT653" s="56"/>
      <c r="GU653" s="56"/>
      <c r="GV653" s="56"/>
      <c r="GW653" s="56"/>
      <c r="GX653" s="56"/>
      <c r="GY653" s="56"/>
      <c r="GZ653" s="56"/>
      <c r="HA653" s="56"/>
      <c r="HB653" s="56"/>
      <c r="HC653" s="56"/>
      <c r="HD653" s="56"/>
      <c r="HE653" s="56"/>
      <c r="HF653" s="56"/>
      <c r="HG653" s="56"/>
      <c r="HH653" s="56"/>
      <c r="HI653" s="56"/>
      <c r="HJ653" s="56"/>
      <c r="HK653" s="56"/>
      <c r="HL653" s="56"/>
      <c r="HM653" s="56"/>
      <c r="HN653" s="56"/>
      <c r="HO653" s="56"/>
      <c r="HP653" s="56"/>
      <c r="HQ653" s="56"/>
      <c r="HR653" s="56"/>
      <c r="HS653" s="56"/>
      <c r="HT653" s="56"/>
      <c r="HU653" s="56"/>
      <c r="HV653" s="56"/>
      <c r="HW653" s="56"/>
      <c r="HX653" s="56"/>
      <c r="HY653" s="56"/>
      <c r="HZ653" s="56"/>
      <c r="IA653" s="56"/>
      <c r="IB653" s="56"/>
      <c r="IC653" s="56"/>
      <c r="ID653" s="56"/>
      <c r="IE653" s="56"/>
      <c r="IF653" s="56"/>
      <c r="IG653" s="56"/>
      <c r="IH653" s="56"/>
      <c r="II653" s="56"/>
      <c r="IJ653" s="56"/>
      <c r="IK653" s="56"/>
      <c r="IL653" s="56"/>
      <c r="IM653" s="56"/>
      <c r="IN653" s="56"/>
      <c r="IO653" s="56"/>
      <c r="IP653" s="56"/>
      <c r="IQ653" s="56"/>
      <c r="IR653" s="56"/>
      <c r="IS653" s="56"/>
      <c r="IT653" s="56"/>
      <c r="IU653" s="56"/>
      <c r="IV653" s="56"/>
      <c r="IW653" s="56"/>
      <c r="IX653" s="56"/>
    </row>
    <row r="654" spans="1:258" s="57" customFormat="1" ht="28.15" customHeight="1">
      <c r="A654" s="144"/>
      <c r="B654" s="38" t="s">
        <v>23</v>
      </c>
      <c r="C654" s="27" t="s">
        <v>131</v>
      </c>
      <c r="D654" s="28">
        <v>180</v>
      </c>
      <c r="E654" s="40"/>
      <c r="F654" s="29">
        <v>4.1399999999999997</v>
      </c>
      <c r="G654" s="29">
        <v>5.03</v>
      </c>
      <c r="H654" s="29">
        <v>22.75</v>
      </c>
      <c r="I654" s="29">
        <f>H654*4+G654*9+F654*4</f>
        <v>152.83000000000001</v>
      </c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56"/>
      <c r="BI654" s="56"/>
      <c r="BJ654" s="56"/>
      <c r="BK654" s="56"/>
      <c r="BL654" s="56"/>
      <c r="BM654" s="56"/>
      <c r="BN654" s="56"/>
      <c r="BO654" s="56"/>
      <c r="BP654" s="56"/>
      <c r="BQ654" s="56"/>
      <c r="BR654" s="56"/>
      <c r="BS654" s="56"/>
      <c r="BT654" s="56"/>
      <c r="BU654" s="56"/>
      <c r="BV654" s="56"/>
      <c r="BW654" s="56"/>
      <c r="BX654" s="56"/>
      <c r="BY654" s="56"/>
      <c r="BZ654" s="56"/>
      <c r="CA654" s="56"/>
      <c r="CB654" s="56"/>
      <c r="CC654" s="56"/>
      <c r="CD654" s="56"/>
      <c r="CE654" s="56"/>
      <c r="CF654" s="56"/>
      <c r="CG654" s="56"/>
      <c r="CH654" s="56"/>
      <c r="CI654" s="56"/>
      <c r="CJ654" s="56"/>
      <c r="CK654" s="56"/>
      <c r="CL654" s="56"/>
      <c r="CM654" s="56"/>
      <c r="CN654" s="56"/>
      <c r="CO654" s="56"/>
      <c r="CP654" s="56"/>
      <c r="CQ654" s="56"/>
      <c r="CR654" s="56"/>
      <c r="CS654" s="56"/>
      <c r="CT654" s="56"/>
      <c r="CU654" s="56"/>
      <c r="CV654" s="56"/>
      <c r="CW654" s="56"/>
      <c r="CX654" s="56"/>
      <c r="CY654" s="56"/>
      <c r="CZ654" s="56"/>
      <c r="DA654" s="56"/>
      <c r="DB654" s="56"/>
      <c r="DC654" s="56"/>
      <c r="DD654" s="56"/>
      <c r="DE654" s="56"/>
      <c r="DF654" s="56"/>
      <c r="DG654" s="56"/>
      <c r="DH654" s="56"/>
      <c r="DI654" s="56"/>
      <c r="DJ654" s="56"/>
      <c r="DK654" s="56"/>
      <c r="DL654" s="56"/>
      <c r="DM654" s="56"/>
      <c r="DN654" s="56"/>
      <c r="DO654" s="56"/>
      <c r="DP654" s="56"/>
      <c r="DQ654" s="56"/>
      <c r="DR654" s="56"/>
      <c r="DS654" s="56"/>
      <c r="DT654" s="56"/>
      <c r="DU654" s="56"/>
      <c r="DV654" s="56"/>
      <c r="DW654" s="56"/>
      <c r="DX654" s="56"/>
      <c r="DY654" s="56"/>
      <c r="DZ654" s="56"/>
      <c r="EA654" s="56"/>
      <c r="EB654" s="56"/>
      <c r="EC654" s="56"/>
      <c r="ED654" s="56"/>
      <c r="EE654" s="56"/>
      <c r="EF654" s="56"/>
      <c r="EG654" s="56"/>
      <c r="EH654" s="56"/>
      <c r="EI654" s="56"/>
      <c r="EJ654" s="56"/>
      <c r="EK654" s="56"/>
      <c r="EL654" s="56"/>
      <c r="EM654" s="56"/>
      <c r="EN654" s="56"/>
      <c r="EO654" s="56"/>
      <c r="EP654" s="56"/>
      <c r="EQ654" s="56"/>
      <c r="ER654" s="56"/>
      <c r="ES654" s="56"/>
      <c r="ET654" s="56"/>
      <c r="EU654" s="56"/>
      <c r="EV654" s="56"/>
      <c r="EW654" s="56"/>
      <c r="EX654" s="56"/>
      <c r="EY654" s="56"/>
      <c r="EZ654" s="56"/>
      <c r="FA654" s="56"/>
      <c r="FB654" s="56"/>
      <c r="FC654" s="56"/>
      <c r="FD654" s="56"/>
      <c r="FE654" s="56"/>
      <c r="FF654" s="56"/>
      <c r="FG654" s="56"/>
      <c r="FH654" s="56"/>
      <c r="FI654" s="56"/>
      <c r="FJ654" s="56"/>
      <c r="FK654" s="56"/>
      <c r="FL654" s="56"/>
      <c r="FM654" s="56"/>
      <c r="FN654" s="56"/>
      <c r="FO654" s="56"/>
      <c r="FP654" s="56"/>
      <c r="FQ654" s="56"/>
      <c r="FR654" s="56"/>
      <c r="FS654" s="56"/>
      <c r="FT654" s="56"/>
      <c r="FU654" s="56"/>
      <c r="FV654" s="56"/>
      <c r="FW654" s="56"/>
      <c r="FX654" s="56"/>
      <c r="FY654" s="56"/>
      <c r="FZ654" s="56"/>
      <c r="GA654" s="56"/>
      <c r="GB654" s="56"/>
      <c r="GC654" s="56"/>
      <c r="GD654" s="56"/>
      <c r="GE654" s="56"/>
      <c r="GF654" s="56"/>
      <c r="GG654" s="56"/>
      <c r="GH654" s="56"/>
      <c r="GI654" s="56"/>
      <c r="GJ654" s="56"/>
      <c r="GK654" s="56"/>
      <c r="GL654" s="56"/>
      <c r="GM654" s="56"/>
      <c r="GN654" s="56"/>
      <c r="GO654" s="56"/>
      <c r="GP654" s="56"/>
      <c r="GQ654" s="56"/>
      <c r="GR654" s="56"/>
      <c r="GS654" s="56"/>
      <c r="GT654" s="56"/>
      <c r="GU654" s="56"/>
      <c r="GV654" s="56"/>
      <c r="GW654" s="56"/>
      <c r="GX654" s="56"/>
      <c r="GY654" s="56"/>
      <c r="GZ654" s="56"/>
      <c r="HA654" s="56"/>
      <c r="HB654" s="56"/>
      <c r="HC654" s="56"/>
      <c r="HD654" s="56"/>
      <c r="HE654" s="56"/>
      <c r="HF654" s="56"/>
      <c r="HG654" s="56"/>
      <c r="HH654" s="56"/>
      <c r="HI654" s="56"/>
      <c r="HJ654" s="56"/>
      <c r="HK654" s="56"/>
      <c r="HL654" s="56"/>
      <c r="HM654" s="56"/>
      <c r="HN654" s="56"/>
      <c r="HO654" s="56"/>
      <c r="HP654" s="56"/>
      <c r="HQ654" s="56"/>
      <c r="HR654" s="56"/>
      <c r="HS654" s="56"/>
      <c r="HT654" s="56"/>
      <c r="HU654" s="56"/>
      <c r="HV654" s="56"/>
      <c r="HW654" s="56"/>
      <c r="HX654" s="56"/>
      <c r="HY654" s="56"/>
      <c r="HZ654" s="56"/>
      <c r="IA654" s="56"/>
      <c r="IB654" s="56"/>
      <c r="IC654" s="56"/>
      <c r="ID654" s="56"/>
      <c r="IE654" s="56"/>
      <c r="IF654" s="56"/>
      <c r="IG654" s="56"/>
      <c r="IH654" s="56"/>
      <c r="II654" s="56"/>
      <c r="IJ654" s="56"/>
      <c r="IK654" s="56"/>
      <c r="IL654" s="56"/>
      <c r="IM654" s="56"/>
      <c r="IN654" s="56"/>
      <c r="IO654" s="56"/>
      <c r="IP654" s="56"/>
      <c r="IQ654" s="56"/>
      <c r="IR654" s="56"/>
      <c r="IS654" s="56"/>
      <c r="IT654" s="56"/>
      <c r="IU654" s="56"/>
      <c r="IV654" s="56"/>
      <c r="IW654" s="56"/>
      <c r="IX654" s="56"/>
    </row>
    <row r="655" spans="1:258">
      <c r="A655" s="143"/>
      <c r="B655" s="58">
        <v>376</v>
      </c>
      <c r="C655" s="59" t="s">
        <v>15</v>
      </c>
      <c r="D655" s="58">
        <v>200</v>
      </c>
      <c r="E655" s="58"/>
      <c r="F655" s="60"/>
      <c r="G655" s="60"/>
      <c r="H655" s="61">
        <v>11.09</v>
      </c>
      <c r="I655" s="61">
        <v>44.34</v>
      </c>
    </row>
    <row r="656" spans="1:258">
      <c r="A656" s="143"/>
      <c r="B656" s="58"/>
      <c r="C656" s="59" t="s">
        <v>17</v>
      </c>
      <c r="D656" s="58">
        <v>60</v>
      </c>
      <c r="E656" s="58"/>
      <c r="F656" s="61">
        <v>2.37</v>
      </c>
      <c r="G656" s="62">
        <v>0.3</v>
      </c>
      <c r="H656" s="61">
        <v>14.49</v>
      </c>
      <c r="I656" s="62">
        <v>70.5</v>
      </c>
    </row>
    <row r="657" spans="1:9">
      <c r="A657" s="143"/>
      <c r="B657" s="50" t="s">
        <v>38</v>
      </c>
      <c r="C657" s="95"/>
      <c r="D657" s="63">
        <f>SUM(D652:D656)</f>
        <v>640</v>
      </c>
      <c r="E657" s="63"/>
      <c r="F657" s="82">
        <f>SUM(F652:F656)</f>
        <v>20.25</v>
      </c>
      <c r="G657" s="82">
        <f>SUM(G652:G656)</f>
        <v>31.830000000000002</v>
      </c>
      <c r="H657" s="82">
        <f>SUM(H652:H656)</f>
        <v>59.24</v>
      </c>
      <c r="I657" s="82">
        <f>SUM(I652:I656)</f>
        <v>605.6</v>
      </c>
    </row>
    <row r="658" spans="1:9">
      <c r="A658" s="143"/>
      <c r="B658" s="50" t="s">
        <v>39</v>
      </c>
      <c r="C658" s="95"/>
      <c r="D658" s="95"/>
      <c r="E658" s="95"/>
      <c r="F658" s="95"/>
      <c r="G658" s="95"/>
      <c r="H658" s="95"/>
      <c r="I658" s="95"/>
    </row>
    <row r="659" spans="1:9">
      <c r="A659" s="143"/>
      <c r="B659" s="65">
        <v>376.02</v>
      </c>
      <c r="C659" s="66" t="s">
        <v>40</v>
      </c>
      <c r="D659" s="65">
        <v>200</v>
      </c>
      <c r="E659" s="65"/>
      <c r="F659" s="67">
        <v>5.6</v>
      </c>
      <c r="G659" s="65">
        <v>4.8</v>
      </c>
      <c r="H659" s="67">
        <v>30</v>
      </c>
      <c r="I659" s="65">
        <v>186</v>
      </c>
    </row>
    <row r="660" spans="1:9">
      <c r="A660" s="143"/>
      <c r="B660" s="65"/>
      <c r="C660" s="68" t="s">
        <v>41</v>
      </c>
      <c r="D660" s="69">
        <v>22</v>
      </c>
      <c r="E660" s="69"/>
      <c r="F660" s="70">
        <v>0.45</v>
      </c>
      <c r="G660" s="70">
        <v>2.86</v>
      </c>
      <c r="H660" s="70">
        <v>10.43</v>
      </c>
      <c r="I660" s="71">
        <v>69.33</v>
      </c>
    </row>
    <row r="661" spans="1:9">
      <c r="A661" s="143"/>
      <c r="B661" s="50" t="s">
        <v>42</v>
      </c>
      <c r="C661" s="95"/>
      <c r="D661" s="63">
        <f>SUM(D659:D660)</f>
        <v>222</v>
      </c>
      <c r="E661" s="63"/>
      <c r="F661" s="63">
        <f>SUM(F659:F660)</f>
        <v>6.05</v>
      </c>
      <c r="G661" s="63">
        <f>SUM(G659:G660)</f>
        <v>7.66</v>
      </c>
      <c r="H661" s="63">
        <f>SUM(H659:H660)</f>
        <v>40.43</v>
      </c>
      <c r="I661" s="63">
        <f>SUM(I659:I660)</f>
        <v>255.32999999999998</v>
      </c>
    </row>
    <row r="662" spans="1:9">
      <c r="A662" s="143"/>
      <c r="B662" s="25" t="s">
        <v>43</v>
      </c>
      <c r="C662" s="95"/>
      <c r="D662" s="72">
        <f>D661+D657+D650+D645+D636</f>
        <v>2777</v>
      </c>
      <c r="E662" s="72"/>
      <c r="F662" s="93">
        <f>F661+F657+F650+F645+F636</f>
        <v>94.83</v>
      </c>
      <c r="G662" s="93">
        <f>G661+G657+G650+G645+G636</f>
        <v>92.88</v>
      </c>
      <c r="H662" s="93">
        <f>H661+H657+H650+H645+H636</f>
        <v>432.14</v>
      </c>
      <c r="I662" s="93">
        <f>I661+I657+I650+I645+I636</f>
        <v>2896.38</v>
      </c>
    </row>
    <row r="663" spans="1:9">
      <c r="A663" s="143"/>
      <c r="B663" s="19"/>
      <c r="C663" s="20"/>
      <c r="D663" s="20"/>
      <c r="E663" s="20"/>
      <c r="F663" s="20"/>
      <c r="G663" s="20"/>
      <c r="H663" s="20"/>
      <c r="I663" s="20"/>
    </row>
    <row r="664" spans="1:9">
      <c r="A664" s="143"/>
      <c r="B664" s="143"/>
      <c r="C664" s="13"/>
      <c r="D664" s="13"/>
      <c r="E664" s="13"/>
      <c r="F664" s="13"/>
      <c r="G664" s="13"/>
      <c r="H664" s="13"/>
      <c r="I664" s="13"/>
    </row>
    <row r="665" spans="1:9">
      <c r="A665" s="143"/>
      <c r="B665" s="21" t="s">
        <v>3</v>
      </c>
      <c r="C665" s="147">
        <v>18</v>
      </c>
      <c r="D665" s="13"/>
      <c r="E665" s="13"/>
      <c r="F665" s="13"/>
      <c r="G665" s="226"/>
      <c r="H665" s="226"/>
      <c r="I665" s="226"/>
    </row>
    <row r="666" spans="1:9" ht="30.75" customHeight="1">
      <c r="A666" s="143"/>
      <c r="B666" s="22" t="s">
        <v>4</v>
      </c>
      <c r="C666" s="23" t="s">
        <v>5</v>
      </c>
      <c r="D666" s="3" t="s">
        <v>6</v>
      </c>
      <c r="E666" s="23"/>
      <c r="F666" s="3" t="s">
        <v>7</v>
      </c>
      <c r="G666" s="3"/>
      <c r="H666" s="3"/>
      <c r="I666" s="3" t="s">
        <v>8</v>
      </c>
    </row>
    <row r="667" spans="1:9">
      <c r="A667" s="143"/>
      <c r="B667" s="148"/>
      <c r="C667" s="95"/>
      <c r="D667" s="3"/>
      <c r="E667" s="23"/>
      <c r="F667" s="23" t="s">
        <v>9</v>
      </c>
      <c r="G667" s="23" t="s">
        <v>10</v>
      </c>
      <c r="H667" s="23" t="s">
        <v>11</v>
      </c>
      <c r="I667" s="3"/>
    </row>
    <row r="668" spans="1:9">
      <c r="A668" s="143"/>
      <c r="B668" s="24">
        <v>1</v>
      </c>
      <c r="C668" s="24">
        <v>2</v>
      </c>
      <c r="D668" s="24">
        <v>3</v>
      </c>
      <c r="E668" s="24"/>
      <c r="F668" s="24">
        <v>4</v>
      </c>
      <c r="G668" s="24">
        <v>5</v>
      </c>
      <c r="H668" s="24">
        <v>6</v>
      </c>
      <c r="I668" s="24">
        <v>7</v>
      </c>
    </row>
    <row r="669" spans="1:9">
      <c r="A669" s="143"/>
      <c r="B669" s="25" t="s">
        <v>12</v>
      </c>
      <c r="C669" s="95"/>
      <c r="D669" s="95"/>
      <c r="E669" s="95"/>
      <c r="F669" s="95"/>
      <c r="G669" s="95"/>
      <c r="H669" s="95"/>
      <c r="I669" s="95"/>
    </row>
    <row r="670" spans="1:9" ht="20.45" customHeight="1">
      <c r="A670" s="143"/>
      <c r="B670" s="31">
        <v>15</v>
      </c>
      <c r="C670" s="48" t="s">
        <v>44</v>
      </c>
      <c r="D670" s="31">
        <v>15</v>
      </c>
      <c r="E670" s="113"/>
      <c r="F670" s="49">
        <v>3.9</v>
      </c>
      <c r="G670" s="74">
        <v>3.92</v>
      </c>
      <c r="H670" s="75"/>
      <c r="I670" s="49">
        <v>51.6</v>
      </c>
    </row>
    <row r="671" spans="1:9" ht="18.600000000000001" customHeight="1">
      <c r="A671" s="143"/>
      <c r="B671" s="31">
        <v>16</v>
      </c>
      <c r="C671" s="48" t="s">
        <v>121</v>
      </c>
      <c r="D671" s="31">
        <v>250</v>
      </c>
      <c r="E671" s="113"/>
      <c r="F671" s="74">
        <v>6.43</v>
      </c>
      <c r="G671" s="74">
        <v>6.56</v>
      </c>
      <c r="H671" s="74">
        <v>38.799999999999997</v>
      </c>
      <c r="I671" s="74">
        <v>239.65</v>
      </c>
    </row>
    <row r="672" spans="1:9">
      <c r="A672" s="143"/>
      <c r="B672" s="31"/>
      <c r="C672" s="48" t="s">
        <v>17</v>
      </c>
      <c r="D672" s="31">
        <v>50</v>
      </c>
      <c r="E672" s="31"/>
      <c r="F672" s="74">
        <v>4.74</v>
      </c>
      <c r="G672" s="49">
        <v>0.6</v>
      </c>
      <c r="H672" s="74">
        <v>28.98</v>
      </c>
      <c r="I672" s="31">
        <v>141</v>
      </c>
    </row>
    <row r="673" spans="1:9">
      <c r="A673" s="143"/>
      <c r="B673" s="26">
        <v>342</v>
      </c>
      <c r="C673" s="27" t="s">
        <v>69</v>
      </c>
      <c r="D673" s="127" t="s">
        <v>70</v>
      </c>
      <c r="E673" s="33"/>
      <c r="F673" s="128">
        <v>0.06</v>
      </c>
      <c r="G673" s="128">
        <v>0.01</v>
      </c>
      <c r="H673" s="128">
        <v>11.19</v>
      </c>
      <c r="I673" s="128">
        <v>46.28</v>
      </c>
    </row>
    <row r="674" spans="1:9">
      <c r="A674" s="143"/>
      <c r="B674" s="31"/>
      <c r="C674" s="27" t="s">
        <v>89</v>
      </c>
      <c r="D674" s="28">
        <v>100</v>
      </c>
      <c r="E674" s="29"/>
      <c r="F674" s="30">
        <v>2.25</v>
      </c>
      <c r="G674" s="30">
        <v>0.3</v>
      </c>
      <c r="H674" s="30">
        <v>32.700000000000003</v>
      </c>
      <c r="I674" s="32">
        <f>H674*4+G674*9+F674*4</f>
        <v>142.5</v>
      </c>
    </row>
    <row r="675" spans="1:9">
      <c r="A675" s="143"/>
      <c r="B675" s="25" t="s">
        <v>19</v>
      </c>
      <c r="C675" s="95"/>
      <c r="D675" s="36">
        <v>615</v>
      </c>
      <c r="E675" s="36"/>
      <c r="F675" s="84">
        <f>SUM(F670:F674)</f>
        <v>17.380000000000003</v>
      </c>
      <c r="G675" s="84">
        <f>SUM(G670:G674)</f>
        <v>11.39</v>
      </c>
      <c r="H675" s="84">
        <f>SUM(H670:H674)</f>
        <v>111.67</v>
      </c>
      <c r="I675" s="84">
        <f>SUM(I670:I674)</f>
        <v>621.03</v>
      </c>
    </row>
    <row r="676" spans="1:9">
      <c r="A676" s="143"/>
      <c r="B676" s="25" t="s">
        <v>20</v>
      </c>
      <c r="C676" s="13"/>
      <c r="D676" s="13"/>
      <c r="E676" s="13"/>
      <c r="F676" s="13"/>
      <c r="G676" s="13"/>
      <c r="H676" s="13"/>
      <c r="I676" s="13"/>
    </row>
    <row r="677" spans="1:9">
      <c r="A677" s="143"/>
      <c r="B677" s="38" t="s">
        <v>47</v>
      </c>
      <c r="C677" s="43" t="s">
        <v>48</v>
      </c>
      <c r="D677" s="118">
        <v>100</v>
      </c>
      <c r="E677" s="40"/>
      <c r="F677" s="41">
        <v>1.68</v>
      </c>
      <c r="G677" s="41">
        <v>6.83</v>
      </c>
      <c r="H677" s="41">
        <v>4.96</v>
      </c>
      <c r="I677" s="41">
        <v>88.58</v>
      </c>
    </row>
    <row r="678" spans="1:9" ht="24.6" customHeight="1">
      <c r="A678" s="143"/>
      <c r="B678" s="38">
        <v>102</v>
      </c>
      <c r="C678" s="119" t="s">
        <v>92</v>
      </c>
      <c r="D678" s="156">
        <v>250</v>
      </c>
      <c r="E678"/>
      <c r="F678" s="157">
        <v>5.87</v>
      </c>
      <c r="G678" s="158">
        <v>3.55</v>
      </c>
      <c r="H678" s="158">
        <v>19.28</v>
      </c>
      <c r="I678" s="157">
        <v>132.87</v>
      </c>
    </row>
    <row r="679" spans="1:9" ht="31.5">
      <c r="A679" s="143"/>
      <c r="B679" s="38" t="s">
        <v>164</v>
      </c>
      <c r="C679" s="27" t="s">
        <v>218</v>
      </c>
      <c r="D679" s="28">
        <v>130</v>
      </c>
      <c r="E679" s="40"/>
      <c r="F679" s="29">
        <v>11.59</v>
      </c>
      <c r="G679" s="29">
        <v>12.56</v>
      </c>
      <c r="H679" s="29">
        <v>13.95</v>
      </c>
      <c r="I679" s="29">
        <v>233.13</v>
      </c>
    </row>
    <row r="680" spans="1:9">
      <c r="A680" s="143"/>
      <c r="B680" s="87">
        <v>171</v>
      </c>
      <c r="C680" s="86" t="s">
        <v>165</v>
      </c>
      <c r="D680" s="87">
        <v>180</v>
      </c>
      <c r="E680" s="40"/>
      <c r="F680" s="88">
        <v>7.9</v>
      </c>
      <c r="G680" s="88">
        <v>10.68</v>
      </c>
      <c r="H680" s="88">
        <v>38.880000000000003</v>
      </c>
      <c r="I680" s="88">
        <v>284</v>
      </c>
    </row>
    <row r="681" spans="1:9">
      <c r="A681" s="143"/>
      <c r="B681" s="38" t="s">
        <v>51</v>
      </c>
      <c r="C681" s="39" t="s">
        <v>52</v>
      </c>
      <c r="D681" s="38">
        <v>200</v>
      </c>
      <c r="E681" s="40"/>
      <c r="F681" s="41">
        <v>0.59</v>
      </c>
      <c r="G681" s="41">
        <v>0.05</v>
      </c>
      <c r="H681" s="41">
        <v>18.579999999999998</v>
      </c>
      <c r="I681" s="41">
        <v>77.94</v>
      </c>
    </row>
    <row r="682" spans="1:9">
      <c r="A682" s="143"/>
      <c r="B682" s="41"/>
      <c r="C682" s="39" t="s">
        <v>17</v>
      </c>
      <c r="D682" s="38">
        <v>40</v>
      </c>
      <c r="E682" s="40"/>
      <c r="F682" s="41">
        <v>3.16</v>
      </c>
      <c r="G682" s="42">
        <v>0.4</v>
      </c>
      <c r="H682" s="41">
        <v>19.32</v>
      </c>
      <c r="I682" s="38">
        <v>94</v>
      </c>
    </row>
    <row r="683" spans="1:9">
      <c r="A683" s="143"/>
      <c r="B683" s="41"/>
      <c r="C683" s="39" t="s">
        <v>27</v>
      </c>
      <c r="D683" s="38">
        <v>50</v>
      </c>
      <c r="E683" s="40"/>
      <c r="F683" s="42">
        <v>3.3</v>
      </c>
      <c r="G683" s="42">
        <v>0.6</v>
      </c>
      <c r="H683" s="41">
        <v>19.829999999999998</v>
      </c>
      <c r="I683" s="38">
        <v>99</v>
      </c>
    </row>
    <row r="684" spans="1:9">
      <c r="A684" s="143"/>
      <c r="B684" s="125" t="s">
        <v>28</v>
      </c>
      <c r="C684" s="13"/>
      <c r="D684" s="45">
        <f>SUM(D677:D683)</f>
        <v>950</v>
      </c>
      <c r="E684" s="45"/>
      <c r="F684" s="47">
        <v>28.06</v>
      </c>
      <c r="G684" s="47">
        <v>25.31</v>
      </c>
      <c r="H684" s="47">
        <v>111.61</v>
      </c>
      <c r="I684" s="47">
        <v>789.39</v>
      </c>
    </row>
    <row r="685" spans="1:9">
      <c r="A685" s="143"/>
      <c r="B685" s="25" t="s">
        <v>29</v>
      </c>
      <c r="C685" s="13"/>
      <c r="D685" s="13"/>
      <c r="E685" s="13"/>
      <c r="F685" s="13"/>
      <c r="G685" s="13"/>
      <c r="H685" s="13"/>
      <c r="I685" s="13"/>
    </row>
    <row r="686" spans="1:9">
      <c r="A686" s="143"/>
      <c r="B686" s="31"/>
      <c r="C686" s="48" t="s">
        <v>83</v>
      </c>
      <c r="D686" s="31">
        <v>28</v>
      </c>
      <c r="E686" s="31"/>
      <c r="F686" s="129">
        <v>1.1000000000000001</v>
      </c>
      <c r="G686" s="129">
        <v>5.12</v>
      </c>
      <c r="H686" s="129">
        <v>18.559999999999999</v>
      </c>
      <c r="I686" s="129">
        <v>124.6</v>
      </c>
    </row>
    <row r="687" spans="1:9">
      <c r="A687" s="143"/>
      <c r="B687" s="31">
        <v>382</v>
      </c>
      <c r="C687" s="27" t="s">
        <v>31</v>
      </c>
      <c r="D687" s="26">
        <v>180</v>
      </c>
      <c r="E687" s="33"/>
      <c r="F687" s="32">
        <v>3.5</v>
      </c>
      <c r="G687" s="32">
        <v>2.9</v>
      </c>
      <c r="H687" s="32">
        <v>22.58</v>
      </c>
      <c r="I687" s="32">
        <v>129.87</v>
      </c>
    </row>
    <row r="688" spans="1:9">
      <c r="A688" s="143"/>
      <c r="B688" s="31">
        <v>338</v>
      </c>
      <c r="C688" s="48" t="s">
        <v>32</v>
      </c>
      <c r="D688" s="31">
        <v>100</v>
      </c>
      <c r="E688" s="31"/>
      <c r="F688" s="49">
        <v>0.4</v>
      </c>
      <c r="G688" s="49">
        <v>0.3</v>
      </c>
      <c r="H688" s="49">
        <v>10.3</v>
      </c>
      <c r="I688" s="31">
        <v>47</v>
      </c>
    </row>
    <row r="689" spans="1:9">
      <c r="A689" s="143"/>
      <c r="B689" s="25" t="s">
        <v>33</v>
      </c>
      <c r="C689" s="13"/>
      <c r="D689" s="36">
        <f>SUM(D686:D688)</f>
        <v>308</v>
      </c>
      <c r="E689" s="36"/>
      <c r="F689" s="37">
        <f>SUM(F686:F688)</f>
        <v>5</v>
      </c>
      <c r="G689" s="37">
        <f>SUM(G686:G688)</f>
        <v>8.32</v>
      </c>
      <c r="H689" s="37">
        <f>SUM(H686:H688)</f>
        <v>51.44</v>
      </c>
      <c r="I689" s="37">
        <f>SUM(I686:I688)</f>
        <v>301.47000000000003</v>
      </c>
    </row>
    <row r="690" spans="1:9">
      <c r="A690" s="143"/>
      <c r="B690" s="50" t="s">
        <v>34</v>
      </c>
      <c r="C690" s="13"/>
      <c r="D690" s="13"/>
      <c r="E690" s="13"/>
      <c r="F690" s="13"/>
      <c r="G690" s="13"/>
      <c r="H690" s="13"/>
      <c r="I690" s="13"/>
    </row>
    <row r="691" spans="1:9" ht="26.85" customHeight="1">
      <c r="A691" s="143"/>
      <c r="B691" s="31">
        <v>39</v>
      </c>
      <c r="C691" s="48" t="s">
        <v>145</v>
      </c>
      <c r="D691" s="118">
        <v>100</v>
      </c>
      <c r="E691" s="118"/>
      <c r="F691" s="41">
        <v>2.1</v>
      </c>
      <c r="G691" s="41">
        <v>7.2</v>
      </c>
      <c r="H691" s="41">
        <v>9.8000000000000007</v>
      </c>
      <c r="I691" s="42">
        <v>110.31</v>
      </c>
    </row>
    <row r="692" spans="1:9">
      <c r="A692" s="143"/>
      <c r="B692" s="58">
        <v>214</v>
      </c>
      <c r="C692" s="59" t="s">
        <v>142</v>
      </c>
      <c r="D692" s="58">
        <v>250</v>
      </c>
      <c r="E692" s="58"/>
      <c r="F692" s="61">
        <v>29.19</v>
      </c>
      <c r="G692" s="61">
        <v>25.84</v>
      </c>
      <c r="H692" s="61">
        <v>23.58</v>
      </c>
      <c r="I692" s="61">
        <v>443.4</v>
      </c>
    </row>
    <row r="693" spans="1:9">
      <c r="A693" s="143"/>
      <c r="B693" s="31">
        <v>377</v>
      </c>
      <c r="C693" s="48" t="s">
        <v>69</v>
      </c>
      <c r="D693" s="31">
        <v>200</v>
      </c>
      <c r="E693" s="31"/>
      <c r="F693" s="74">
        <v>0.06</v>
      </c>
      <c r="G693" s="74">
        <v>0.01</v>
      </c>
      <c r="H693" s="74">
        <v>11.19</v>
      </c>
      <c r="I693" s="74">
        <v>46.28</v>
      </c>
    </row>
    <row r="694" spans="1:9">
      <c r="A694" s="143"/>
      <c r="B694" s="58"/>
      <c r="C694" s="59" t="s">
        <v>17</v>
      </c>
      <c r="D694" s="58">
        <v>60</v>
      </c>
      <c r="E694" s="58"/>
      <c r="F694" s="61">
        <v>3.16</v>
      </c>
      <c r="G694" s="62">
        <v>0.4</v>
      </c>
      <c r="H694" s="61">
        <v>19.32</v>
      </c>
      <c r="I694" s="58">
        <v>94</v>
      </c>
    </row>
    <row r="695" spans="1:9">
      <c r="A695" s="143"/>
      <c r="B695" s="50" t="s">
        <v>38</v>
      </c>
      <c r="C695" s="95"/>
      <c r="D695" s="63">
        <f>SUM(D691:D694)</f>
        <v>610</v>
      </c>
      <c r="E695" s="63"/>
      <c r="F695" s="82">
        <f>SUM(F691:F694)</f>
        <v>34.510000000000005</v>
      </c>
      <c r="G695" s="82">
        <v>17.809999999999999</v>
      </c>
      <c r="H695" s="82">
        <v>57.46</v>
      </c>
      <c r="I695" s="82">
        <v>469.26</v>
      </c>
    </row>
    <row r="696" spans="1:9">
      <c r="A696" s="143"/>
      <c r="B696" s="50" t="s">
        <v>39</v>
      </c>
      <c r="C696" s="95"/>
      <c r="D696" s="13"/>
      <c r="E696" s="13"/>
      <c r="F696" s="13"/>
      <c r="G696" s="13"/>
      <c r="H696" s="13"/>
      <c r="I696" s="13"/>
    </row>
    <row r="697" spans="1:9">
      <c r="A697" s="143"/>
      <c r="B697" s="58">
        <v>376.03</v>
      </c>
      <c r="C697" s="59" t="s">
        <v>58</v>
      </c>
      <c r="D697" s="58">
        <v>200</v>
      </c>
      <c r="E697" s="58"/>
      <c r="F697" s="62">
        <v>5.8</v>
      </c>
      <c r="G697" s="58">
        <v>5</v>
      </c>
      <c r="H697" s="58">
        <v>8</v>
      </c>
      <c r="I697" s="58">
        <v>106</v>
      </c>
    </row>
    <row r="698" spans="1:9">
      <c r="A698" s="143"/>
      <c r="B698" s="58"/>
      <c r="C698" s="68" t="s">
        <v>59</v>
      </c>
      <c r="D698" s="69">
        <v>21</v>
      </c>
      <c r="E698" s="69"/>
      <c r="F698" s="81">
        <v>0.73</v>
      </c>
      <c r="G698" s="81">
        <v>7.35</v>
      </c>
      <c r="H698" s="81">
        <v>11.34</v>
      </c>
      <c r="I698" s="71">
        <v>115.5</v>
      </c>
    </row>
    <row r="699" spans="1:9">
      <c r="A699" s="143"/>
      <c r="B699" s="50" t="s">
        <v>42</v>
      </c>
      <c r="C699" s="95"/>
      <c r="D699" s="63">
        <f>SUM(D697:D698)</f>
        <v>221</v>
      </c>
      <c r="E699" s="63"/>
      <c r="F699" s="63">
        <f>SUM(F697:F698)</f>
        <v>6.5299999999999994</v>
      </c>
      <c r="G699" s="63">
        <f>SUM(G697:G698)</f>
        <v>12.35</v>
      </c>
      <c r="H699" s="63">
        <f>SUM(H697:H698)</f>
        <v>19.34</v>
      </c>
      <c r="I699" s="63">
        <f>SUM(I697:I698)</f>
        <v>221.5</v>
      </c>
    </row>
    <row r="700" spans="1:9">
      <c r="A700" s="143"/>
      <c r="B700" s="25" t="s">
        <v>43</v>
      </c>
      <c r="C700" s="95"/>
      <c r="D700" s="72">
        <f>D699+D695+D689+D684+D675</f>
        <v>2704</v>
      </c>
      <c r="E700" s="72"/>
      <c r="F700" s="93">
        <f>F699+F695+F689+F684+F675</f>
        <v>91.480000000000018</v>
      </c>
      <c r="G700" s="93">
        <f>G699+G695+G689+G684+G675</f>
        <v>75.179999999999993</v>
      </c>
      <c r="H700" s="93">
        <f>H699+H695+H689+H684+H675</f>
        <v>351.52000000000004</v>
      </c>
      <c r="I700" s="93">
        <f>I699+I695+I689+I684+I675</f>
        <v>2402.6499999999996</v>
      </c>
    </row>
    <row r="701" spans="1:9">
      <c r="A701" s="143"/>
      <c r="B701" s="19"/>
      <c r="C701" s="20"/>
      <c r="D701" s="20"/>
      <c r="E701" s="20"/>
      <c r="F701" s="20"/>
      <c r="G701" s="20"/>
      <c r="H701" s="20"/>
      <c r="I701" s="20"/>
    </row>
    <row r="702" spans="1:9">
      <c r="A702" s="143"/>
      <c r="B702" s="143"/>
      <c r="C702" s="13"/>
      <c r="D702" s="13"/>
      <c r="E702" s="13"/>
      <c r="F702" s="13"/>
      <c r="G702" s="13"/>
      <c r="H702" s="13"/>
      <c r="I702" s="13"/>
    </row>
    <row r="703" spans="1:9">
      <c r="A703" s="143"/>
      <c r="B703" s="21" t="s">
        <v>3</v>
      </c>
      <c r="C703" s="147">
        <v>19</v>
      </c>
      <c r="D703" s="13"/>
      <c r="E703" s="13"/>
      <c r="F703" s="13"/>
      <c r="G703" s="226"/>
      <c r="H703" s="226"/>
      <c r="I703" s="226"/>
    </row>
    <row r="704" spans="1:9" ht="19.350000000000001" customHeight="1">
      <c r="A704" s="143"/>
      <c r="B704" s="22" t="s">
        <v>4</v>
      </c>
      <c r="C704" s="23" t="s">
        <v>5</v>
      </c>
      <c r="D704" s="3" t="s">
        <v>6</v>
      </c>
      <c r="E704" s="23"/>
      <c r="F704" s="3" t="s">
        <v>7</v>
      </c>
      <c r="G704" s="3"/>
      <c r="H704" s="3"/>
      <c r="I704" s="3" t="s">
        <v>8</v>
      </c>
    </row>
    <row r="705" spans="1:258">
      <c r="A705" s="143"/>
      <c r="B705" s="148"/>
      <c r="C705" s="95"/>
      <c r="D705" s="3"/>
      <c r="E705" s="23"/>
      <c r="F705" s="23" t="s">
        <v>9</v>
      </c>
      <c r="G705" s="23" t="s">
        <v>10</v>
      </c>
      <c r="H705" s="23" t="s">
        <v>11</v>
      </c>
      <c r="I705" s="3"/>
    </row>
    <row r="706" spans="1:258">
      <c r="A706" s="143"/>
      <c r="B706" s="24">
        <v>1</v>
      </c>
      <c r="C706" s="24">
        <v>2</v>
      </c>
      <c r="D706" s="24">
        <v>3</v>
      </c>
      <c r="E706" s="24"/>
      <c r="F706" s="24">
        <v>4</v>
      </c>
      <c r="G706" s="24">
        <v>5</v>
      </c>
      <c r="H706" s="24">
        <v>6</v>
      </c>
      <c r="I706" s="24">
        <v>7</v>
      </c>
    </row>
    <row r="707" spans="1:258">
      <c r="A707" s="143"/>
      <c r="B707" s="25" t="s">
        <v>12</v>
      </c>
      <c r="C707" s="95"/>
      <c r="D707" s="95"/>
      <c r="E707" s="95"/>
      <c r="F707" s="95"/>
      <c r="G707" s="95"/>
      <c r="H707" s="95"/>
      <c r="I707" s="95"/>
    </row>
    <row r="708" spans="1:258" ht="31.7" customHeight="1">
      <c r="A708" s="143"/>
      <c r="B708" s="94">
        <v>209</v>
      </c>
      <c r="C708" s="59" t="s">
        <v>166</v>
      </c>
      <c r="D708" s="130">
        <v>150</v>
      </c>
      <c r="E708" s="33"/>
      <c r="F708" s="131">
        <f>18.41+0.64</f>
        <v>19.05</v>
      </c>
      <c r="G708" s="131">
        <f>16.28+2.52</f>
        <v>18.8</v>
      </c>
      <c r="H708" s="131">
        <f>3.82+2.96</f>
        <v>6.7799999999999994</v>
      </c>
      <c r="I708" s="131">
        <f>236.66+37.08</f>
        <v>273.74</v>
      </c>
    </row>
    <row r="709" spans="1:258" s="12" customFormat="1" ht="23.65" customHeight="1">
      <c r="A709" s="143"/>
      <c r="B709" s="26">
        <v>173</v>
      </c>
      <c r="C709" s="27" t="s">
        <v>69</v>
      </c>
      <c r="D709" s="127" t="s">
        <v>70</v>
      </c>
      <c r="E709" s="33"/>
      <c r="F709" s="128">
        <v>0.06</v>
      </c>
      <c r="G709" s="128">
        <v>0.01</v>
      </c>
      <c r="H709" s="128">
        <v>11.19</v>
      </c>
      <c r="I709" s="128">
        <v>46.28</v>
      </c>
      <c r="J709" s="18"/>
    </row>
    <row r="710" spans="1:258" ht="16.7" customHeight="1">
      <c r="A710" s="143"/>
      <c r="B710" s="26"/>
      <c r="C710" s="48" t="s">
        <v>17</v>
      </c>
      <c r="D710" s="31">
        <v>50</v>
      </c>
      <c r="E710" s="31"/>
      <c r="F710" s="74">
        <v>4.74</v>
      </c>
      <c r="G710" s="49">
        <v>0.6</v>
      </c>
      <c r="H710" s="74">
        <v>28.98</v>
      </c>
      <c r="I710" s="31">
        <v>141</v>
      </c>
    </row>
    <row r="711" spans="1:258" ht="21.95" customHeight="1">
      <c r="A711" s="143"/>
      <c r="B711" s="87"/>
      <c r="C711" s="27" t="s">
        <v>167</v>
      </c>
      <c r="D711" s="26">
        <v>42</v>
      </c>
      <c r="E711" s="33"/>
      <c r="F711" s="35">
        <v>3.5</v>
      </c>
      <c r="G711" s="35">
        <v>4</v>
      </c>
      <c r="H711" s="35">
        <v>16</v>
      </c>
      <c r="I711" s="26">
        <v>110</v>
      </c>
    </row>
    <row r="712" spans="1:258">
      <c r="A712" s="143"/>
      <c r="B712" s="25" t="s">
        <v>19</v>
      </c>
      <c r="C712" s="95"/>
      <c r="D712" s="36">
        <v>500</v>
      </c>
      <c r="E712" s="36"/>
      <c r="F712" s="84">
        <f>SUM(F708:F711)</f>
        <v>27.35</v>
      </c>
      <c r="G712" s="84">
        <f>SUM(G708:G711)</f>
        <v>23.410000000000004</v>
      </c>
      <c r="H712" s="84">
        <f>SUM(H708:H711)</f>
        <v>62.95</v>
      </c>
      <c r="I712" s="84">
        <f>SUM(I708:I711)</f>
        <v>571.02</v>
      </c>
    </row>
    <row r="713" spans="1:258">
      <c r="A713" s="143"/>
      <c r="B713" s="25" t="s">
        <v>20</v>
      </c>
      <c r="C713" s="95"/>
      <c r="D713" s="95"/>
      <c r="E713" s="95"/>
      <c r="F713" s="95"/>
      <c r="G713" s="95"/>
      <c r="H713" s="95"/>
      <c r="I713" s="95"/>
    </row>
    <row r="714" spans="1:258" s="57" customFormat="1" ht="27.6" customHeight="1">
      <c r="A714" s="144"/>
      <c r="B714" s="38"/>
      <c r="C714" s="104" t="s">
        <v>210</v>
      </c>
      <c r="D714" s="162">
        <v>100</v>
      </c>
      <c r="E714" s="46"/>
      <c r="F714" s="41">
        <v>2.1</v>
      </c>
      <c r="G714" s="41">
        <v>5.18</v>
      </c>
      <c r="H714" s="41">
        <v>7.43</v>
      </c>
      <c r="I714" s="42">
        <v>85</v>
      </c>
      <c r="J714" s="55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56"/>
      <c r="BI714" s="56"/>
      <c r="BJ714" s="56"/>
      <c r="BK714" s="56"/>
      <c r="BL714" s="56"/>
      <c r="BM714" s="56"/>
      <c r="BN714" s="56"/>
      <c r="BO714" s="56"/>
      <c r="BP714" s="56"/>
      <c r="BQ714" s="56"/>
      <c r="BR714" s="56"/>
      <c r="BS714" s="56"/>
      <c r="BT714" s="56"/>
      <c r="BU714" s="56"/>
      <c r="BV714" s="56"/>
      <c r="BW714" s="56"/>
      <c r="BX714" s="56"/>
      <c r="BY714" s="56"/>
      <c r="BZ714" s="56"/>
      <c r="CA714" s="56"/>
      <c r="CB714" s="56"/>
      <c r="CC714" s="56"/>
      <c r="CD714" s="56"/>
      <c r="CE714" s="56"/>
      <c r="CF714" s="56"/>
      <c r="CG714" s="56"/>
      <c r="CH714" s="56"/>
      <c r="CI714" s="56"/>
      <c r="CJ714" s="56"/>
      <c r="CK714" s="56"/>
      <c r="CL714" s="56"/>
      <c r="CM714" s="56"/>
      <c r="CN714" s="56"/>
      <c r="CO714" s="56"/>
      <c r="CP714" s="56"/>
      <c r="CQ714" s="56"/>
      <c r="CR714" s="56"/>
      <c r="CS714" s="56"/>
      <c r="CT714" s="56"/>
      <c r="CU714" s="56"/>
      <c r="CV714" s="56"/>
      <c r="CW714" s="56"/>
      <c r="CX714" s="56"/>
      <c r="CY714" s="56"/>
      <c r="CZ714" s="56"/>
      <c r="DA714" s="56"/>
      <c r="DB714" s="56"/>
      <c r="DC714" s="56"/>
      <c r="DD714" s="56"/>
      <c r="DE714" s="56"/>
      <c r="DF714" s="56"/>
      <c r="DG714" s="56"/>
      <c r="DH714" s="56"/>
      <c r="DI714" s="56"/>
      <c r="DJ714" s="56"/>
      <c r="DK714" s="56"/>
      <c r="DL714" s="56"/>
      <c r="DM714" s="56"/>
      <c r="DN714" s="56"/>
      <c r="DO714" s="56"/>
      <c r="DP714" s="56"/>
      <c r="DQ714" s="56"/>
      <c r="DR714" s="56"/>
      <c r="DS714" s="56"/>
      <c r="DT714" s="56"/>
      <c r="DU714" s="56"/>
      <c r="DV714" s="56"/>
      <c r="DW714" s="56"/>
      <c r="DX714" s="56"/>
      <c r="DY714" s="56"/>
      <c r="DZ714" s="56"/>
      <c r="EA714" s="56"/>
      <c r="EB714" s="56"/>
      <c r="EC714" s="56"/>
      <c r="ED714" s="56"/>
      <c r="EE714" s="56"/>
      <c r="EF714" s="56"/>
      <c r="EG714" s="56"/>
      <c r="EH714" s="56"/>
      <c r="EI714" s="56"/>
      <c r="EJ714" s="56"/>
      <c r="EK714" s="56"/>
      <c r="EL714" s="56"/>
      <c r="EM714" s="56"/>
      <c r="EN714" s="56"/>
      <c r="EO714" s="56"/>
      <c r="EP714" s="56"/>
      <c r="EQ714" s="56"/>
      <c r="ER714" s="56"/>
      <c r="ES714" s="56"/>
      <c r="ET714" s="56"/>
      <c r="EU714" s="56"/>
      <c r="EV714" s="56"/>
      <c r="EW714" s="56"/>
      <c r="EX714" s="56"/>
      <c r="EY714" s="56"/>
      <c r="EZ714" s="56"/>
      <c r="FA714" s="56"/>
      <c r="FB714" s="56"/>
      <c r="FC714" s="56"/>
      <c r="FD714" s="56"/>
      <c r="FE714" s="56"/>
      <c r="FF714" s="56"/>
      <c r="FG714" s="56"/>
      <c r="FH714" s="56"/>
      <c r="FI714" s="56"/>
      <c r="FJ714" s="56"/>
      <c r="FK714" s="56"/>
      <c r="FL714" s="56"/>
      <c r="FM714" s="56"/>
      <c r="FN714" s="56"/>
      <c r="FO714" s="56"/>
      <c r="FP714" s="56"/>
      <c r="FQ714" s="56"/>
      <c r="FR714" s="56"/>
      <c r="FS714" s="56"/>
      <c r="FT714" s="56"/>
      <c r="FU714" s="56"/>
      <c r="FV714" s="56"/>
      <c r="FW714" s="56"/>
      <c r="FX714" s="56"/>
      <c r="FY714" s="56"/>
      <c r="FZ714" s="56"/>
      <c r="GA714" s="56"/>
      <c r="GB714" s="56"/>
      <c r="GC714" s="56"/>
      <c r="GD714" s="56"/>
      <c r="GE714" s="56"/>
      <c r="GF714" s="56"/>
      <c r="GG714" s="56"/>
      <c r="GH714" s="56"/>
      <c r="GI714" s="56"/>
      <c r="GJ714" s="56"/>
      <c r="GK714" s="56"/>
      <c r="GL714" s="56"/>
      <c r="GM714" s="56"/>
      <c r="GN714" s="56"/>
      <c r="GO714" s="56"/>
      <c r="GP714" s="56"/>
      <c r="GQ714" s="56"/>
      <c r="GR714" s="56"/>
      <c r="GS714" s="56"/>
      <c r="GT714" s="56"/>
      <c r="GU714" s="56"/>
      <c r="GV714" s="56"/>
      <c r="GW714" s="56"/>
      <c r="GX714" s="56"/>
      <c r="GY714" s="56"/>
      <c r="GZ714" s="56"/>
      <c r="HA714" s="56"/>
      <c r="HB714" s="56"/>
      <c r="HC714" s="56"/>
      <c r="HD714" s="56"/>
      <c r="HE714" s="56"/>
      <c r="HF714" s="56"/>
      <c r="HG714" s="56"/>
      <c r="HH714" s="56"/>
      <c r="HI714" s="56"/>
      <c r="HJ714" s="56"/>
      <c r="HK714" s="56"/>
      <c r="HL714" s="56"/>
      <c r="HM714" s="56"/>
      <c r="HN714" s="56"/>
      <c r="HO714" s="56"/>
      <c r="HP714" s="56"/>
      <c r="HQ714" s="56"/>
      <c r="HR714" s="56"/>
      <c r="HS714" s="56"/>
      <c r="HT714" s="56"/>
      <c r="HU714" s="56"/>
      <c r="HV714" s="56"/>
      <c r="HW714" s="56"/>
      <c r="HX714" s="56"/>
      <c r="HY714" s="56"/>
      <c r="HZ714" s="56"/>
      <c r="IA714" s="56"/>
      <c r="IB714" s="56"/>
      <c r="IC714" s="56"/>
      <c r="ID714" s="56"/>
      <c r="IE714" s="56"/>
      <c r="IF714" s="56"/>
      <c r="IG714" s="56"/>
      <c r="IH714" s="56"/>
      <c r="II714" s="56"/>
      <c r="IJ714" s="56"/>
      <c r="IK714" s="56"/>
      <c r="IL714" s="56"/>
      <c r="IM714" s="56"/>
      <c r="IN714" s="56"/>
      <c r="IO714" s="56"/>
      <c r="IP714" s="56"/>
      <c r="IQ714" s="56"/>
      <c r="IR714" s="56"/>
      <c r="IS714" s="56"/>
      <c r="IT714" s="56"/>
      <c r="IU714" s="56"/>
      <c r="IV714" s="56"/>
      <c r="IW714" s="56"/>
      <c r="IX714" s="56"/>
    </row>
    <row r="715" spans="1:258" ht="29.1" customHeight="1">
      <c r="A715" s="143"/>
      <c r="B715" s="38" t="s">
        <v>22</v>
      </c>
      <c r="C715" s="43" t="s">
        <v>151</v>
      </c>
      <c r="D715" s="118">
        <v>250</v>
      </c>
      <c r="E715" s="40"/>
      <c r="F715" s="41">
        <v>2.65</v>
      </c>
      <c r="G715" s="41">
        <v>6.62</v>
      </c>
      <c r="H715" s="41">
        <v>18.3</v>
      </c>
      <c r="I715" s="41">
        <v>143.88</v>
      </c>
    </row>
    <row r="716" spans="1:258">
      <c r="A716" s="143"/>
      <c r="B716" s="38" t="s">
        <v>93</v>
      </c>
      <c r="C716" s="39" t="s">
        <v>219</v>
      </c>
      <c r="D716" s="170">
        <v>100</v>
      </c>
      <c r="E716" s="33"/>
      <c r="F716" s="54">
        <v>15.33</v>
      </c>
      <c r="G716" s="54">
        <v>6.44</v>
      </c>
      <c r="H716" s="54">
        <v>4.04</v>
      </c>
      <c r="I716" s="54">
        <v>135.51</v>
      </c>
    </row>
    <row r="717" spans="1:258" ht="27.95" customHeight="1">
      <c r="A717" s="143"/>
      <c r="B717" s="38" t="s">
        <v>95</v>
      </c>
      <c r="C717" s="39" t="s">
        <v>220</v>
      </c>
      <c r="D717" s="170">
        <v>185</v>
      </c>
      <c r="E717" s="40"/>
      <c r="F717" s="54">
        <v>3.72</v>
      </c>
      <c r="G717" s="54">
        <v>9.43</v>
      </c>
      <c r="H717" s="54">
        <v>24.44</v>
      </c>
      <c r="I717" s="54">
        <v>197.56</v>
      </c>
    </row>
    <row r="718" spans="1:258">
      <c r="A718" s="143"/>
      <c r="B718" s="38" t="s">
        <v>25</v>
      </c>
      <c r="C718" s="39" t="s">
        <v>26</v>
      </c>
      <c r="D718" s="38">
        <v>200</v>
      </c>
      <c r="E718" s="40"/>
      <c r="F718" s="41">
        <v>0.16</v>
      </c>
      <c r="G718" s="41">
        <v>0.16</v>
      </c>
      <c r="H718" s="42">
        <v>14.9</v>
      </c>
      <c r="I718" s="41">
        <v>62.69</v>
      </c>
    </row>
    <row r="719" spans="1:258">
      <c r="A719" s="143"/>
      <c r="B719" s="41"/>
      <c r="C719" s="39" t="s">
        <v>17</v>
      </c>
      <c r="D719" s="38">
        <v>40</v>
      </c>
      <c r="E719" s="40"/>
      <c r="F719" s="41">
        <v>3.16</v>
      </c>
      <c r="G719" s="42">
        <v>0.4</v>
      </c>
      <c r="H719" s="41">
        <v>19.32</v>
      </c>
      <c r="I719" s="38">
        <v>94</v>
      </c>
    </row>
    <row r="720" spans="1:258">
      <c r="A720" s="143"/>
      <c r="B720" s="41"/>
      <c r="C720" s="39" t="s">
        <v>27</v>
      </c>
      <c r="D720" s="38">
        <v>50</v>
      </c>
      <c r="E720" s="40"/>
      <c r="F720" s="42">
        <v>3.3</v>
      </c>
      <c r="G720" s="42">
        <v>0.6</v>
      </c>
      <c r="H720" s="41">
        <v>19.829999999999998</v>
      </c>
      <c r="I720" s="38">
        <v>99</v>
      </c>
    </row>
    <row r="721" spans="1:10">
      <c r="A721" s="143"/>
      <c r="B721" s="125" t="s">
        <v>28</v>
      </c>
      <c r="C721" s="95"/>
      <c r="D721" s="63">
        <f>SUM(D714:D720)</f>
        <v>925</v>
      </c>
      <c r="E721" s="63"/>
      <c r="F721" s="82">
        <f>SUM(F714:F720)</f>
        <v>30.419999999999998</v>
      </c>
      <c r="G721" s="82">
        <f>SUM(G714:G720)</f>
        <v>28.830000000000002</v>
      </c>
      <c r="H721" s="82">
        <f>SUM(H714:H720)</f>
        <v>108.26</v>
      </c>
      <c r="I721" s="82">
        <f>SUM(I714:I720)</f>
        <v>817.6400000000001</v>
      </c>
    </row>
    <row r="722" spans="1:10">
      <c r="A722" s="143"/>
      <c r="B722" s="25" t="s">
        <v>29</v>
      </c>
      <c r="C722" s="95"/>
      <c r="D722" s="95"/>
      <c r="E722" s="95"/>
      <c r="F722" s="95"/>
      <c r="G722" s="95"/>
      <c r="H722" s="95"/>
      <c r="I722" s="95"/>
    </row>
    <row r="723" spans="1:10">
      <c r="A723" s="143"/>
      <c r="B723" s="31"/>
      <c r="C723" s="48" t="s">
        <v>30</v>
      </c>
      <c r="D723" s="31">
        <v>42</v>
      </c>
      <c r="E723" s="31"/>
      <c r="F723" s="35">
        <v>3.5</v>
      </c>
      <c r="G723" s="35">
        <v>4</v>
      </c>
      <c r="H723" s="35">
        <v>16</v>
      </c>
      <c r="I723" s="26">
        <v>110</v>
      </c>
    </row>
    <row r="724" spans="1:10">
      <c r="A724" s="143"/>
      <c r="B724" s="31">
        <v>376</v>
      </c>
      <c r="C724" s="48" t="s">
        <v>15</v>
      </c>
      <c r="D724" s="31">
        <v>200</v>
      </c>
      <c r="E724" s="31"/>
      <c r="F724" s="75"/>
      <c r="G724" s="75"/>
      <c r="H724" s="74">
        <v>11.09</v>
      </c>
      <c r="I724" s="74">
        <v>44.34</v>
      </c>
    </row>
    <row r="725" spans="1:10">
      <c r="A725" s="143"/>
      <c r="B725" s="31"/>
      <c r="C725" s="48" t="s">
        <v>84</v>
      </c>
      <c r="D725" s="31">
        <v>100</v>
      </c>
      <c r="E725" s="31"/>
      <c r="F725" s="49">
        <v>0.96</v>
      </c>
      <c r="G725" s="49">
        <v>0.42</v>
      </c>
      <c r="H725" s="49">
        <v>21.7</v>
      </c>
      <c r="I725" s="31">
        <v>96.6</v>
      </c>
    </row>
    <row r="726" spans="1:10">
      <c r="A726" s="143"/>
      <c r="B726" s="25" t="s">
        <v>33</v>
      </c>
      <c r="C726" s="13"/>
      <c r="D726" s="36">
        <f>SUM(D723:D725)</f>
        <v>342</v>
      </c>
      <c r="E726" s="36"/>
      <c r="F726" s="37">
        <f>SUM(F723:F725)</f>
        <v>4.46</v>
      </c>
      <c r="G726" s="37">
        <f>SUM(G723:G725)</f>
        <v>4.42</v>
      </c>
      <c r="H726" s="37">
        <f>SUM(H723:H725)</f>
        <v>48.79</v>
      </c>
      <c r="I726" s="37">
        <f>SUM(I723:I725)</f>
        <v>250.94</v>
      </c>
    </row>
    <row r="727" spans="1:10">
      <c r="A727" s="143"/>
      <c r="B727" s="50" t="s">
        <v>34</v>
      </c>
      <c r="C727" s="95"/>
      <c r="D727" s="95"/>
      <c r="E727" s="95"/>
      <c r="F727" s="95"/>
      <c r="G727" s="95"/>
      <c r="H727" s="95"/>
      <c r="I727" s="95"/>
    </row>
    <row r="728" spans="1:10">
      <c r="A728" s="143"/>
      <c r="B728" s="160" t="s">
        <v>114</v>
      </c>
      <c r="C728" s="43" t="s">
        <v>122</v>
      </c>
      <c r="D728" s="118">
        <v>100</v>
      </c>
      <c r="E728" s="118"/>
      <c r="F728" s="41">
        <v>1.83</v>
      </c>
      <c r="G728" s="41">
        <v>7</v>
      </c>
      <c r="H728" s="41">
        <v>7.4</v>
      </c>
      <c r="I728" s="41">
        <v>96.86</v>
      </c>
      <c r="J728"/>
    </row>
    <row r="729" spans="1:10">
      <c r="A729" s="143"/>
      <c r="B729" s="58">
        <v>290</v>
      </c>
      <c r="C729" s="59" t="s">
        <v>168</v>
      </c>
      <c r="D729" s="58">
        <v>100</v>
      </c>
      <c r="E729" s="58"/>
      <c r="F729" s="61">
        <v>22.73</v>
      </c>
      <c r="G729" s="61">
        <v>12.93</v>
      </c>
      <c r="H729" s="61">
        <v>3.91</v>
      </c>
      <c r="I729" s="61">
        <v>222.98</v>
      </c>
    </row>
    <row r="730" spans="1:10">
      <c r="A730" s="143"/>
      <c r="B730" s="31">
        <v>171</v>
      </c>
      <c r="C730" s="48" t="s">
        <v>160</v>
      </c>
      <c r="D730" s="31">
        <v>180</v>
      </c>
      <c r="E730" s="31"/>
      <c r="F730" s="74">
        <v>5.9</v>
      </c>
      <c r="G730" s="49">
        <v>0.7</v>
      </c>
      <c r="H730" s="74">
        <v>31.8</v>
      </c>
      <c r="I730" s="49">
        <v>162</v>
      </c>
    </row>
    <row r="731" spans="1:10">
      <c r="A731" s="143"/>
      <c r="B731" s="31">
        <v>377</v>
      </c>
      <c r="C731" s="48" t="s">
        <v>111</v>
      </c>
      <c r="D731" s="31">
        <v>200</v>
      </c>
      <c r="E731" s="31"/>
      <c r="F731" s="74">
        <v>0.06</v>
      </c>
      <c r="G731" s="74">
        <v>0.01</v>
      </c>
      <c r="H731" s="74">
        <v>11.19</v>
      </c>
      <c r="I731" s="74">
        <v>46.28</v>
      </c>
    </row>
    <row r="732" spans="1:10">
      <c r="A732" s="143"/>
      <c r="B732" s="58"/>
      <c r="C732" s="59" t="s">
        <v>17</v>
      </c>
      <c r="D732" s="58">
        <v>60</v>
      </c>
      <c r="E732" s="58"/>
      <c r="F732" s="61">
        <v>1.58</v>
      </c>
      <c r="G732" s="62">
        <v>0.2</v>
      </c>
      <c r="H732" s="61">
        <v>9.66</v>
      </c>
      <c r="I732" s="58">
        <v>47</v>
      </c>
    </row>
    <row r="733" spans="1:10">
      <c r="A733" s="143"/>
      <c r="B733" s="50" t="s">
        <v>38</v>
      </c>
      <c r="C733" s="95"/>
      <c r="D733" s="63">
        <f>SUM(D728:D732)</f>
        <v>640</v>
      </c>
      <c r="E733" s="63"/>
      <c r="F733" s="82">
        <f>SUM(F728:F732)</f>
        <v>32.1</v>
      </c>
      <c r="G733" s="82">
        <f>SUM(G728:G732)</f>
        <v>20.84</v>
      </c>
      <c r="H733" s="82">
        <f>SUM(H728:H732)</f>
        <v>63.959999999999994</v>
      </c>
      <c r="I733" s="82">
        <f>SUM(I728:I732)</f>
        <v>575.12</v>
      </c>
    </row>
    <row r="734" spans="1:10">
      <c r="A734" s="143"/>
      <c r="B734" s="50" t="s">
        <v>39</v>
      </c>
      <c r="C734" s="95"/>
      <c r="D734" s="95"/>
      <c r="E734" s="95"/>
      <c r="F734" s="95"/>
      <c r="G734" s="95"/>
      <c r="H734" s="95"/>
      <c r="I734" s="95"/>
    </row>
    <row r="735" spans="1:10">
      <c r="A735" s="143"/>
      <c r="B735" s="58">
        <v>376.02</v>
      </c>
      <c r="C735" s="59" t="s">
        <v>76</v>
      </c>
      <c r="D735" s="58">
        <v>200</v>
      </c>
      <c r="E735" s="58"/>
      <c r="F735" s="62">
        <v>5.8</v>
      </c>
      <c r="G735" s="58">
        <v>5</v>
      </c>
      <c r="H735" s="62">
        <v>9.6</v>
      </c>
      <c r="I735" s="58">
        <v>108</v>
      </c>
    </row>
    <row r="736" spans="1:10">
      <c r="A736" s="143"/>
      <c r="B736" s="58"/>
      <c r="C736" s="68" t="s">
        <v>41</v>
      </c>
      <c r="D736" s="69">
        <v>22</v>
      </c>
      <c r="E736" s="69"/>
      <c r="F736" s="70">
        <v>0.45</v>
      </c>
      <c r="G736" s="70">
        <v>2.86</v>
      </c>
      <c r="H736" s="70">
        <v>10.43</v>
      </c>
      <c r="I736" s="71">
        <v>69.33</v>
      </c>
    </row>
    <row r="737" spans="1:258">
      <c r="A737" s="143"/>
      <c r="B737" s="50" t="s">
        <v>42</v>
      </c>
      <c r="C737" s="95"/>
      <c r="D737" s="63">
        <f>SUM(D735:D736)</f>
        <v>222</v>
      </c>
      <c r="E737" s="63"/>
      <c r="F737" s="63">
        <f>SUM(F735:F736)</f>
        <v>6.25</v>
      </c>
      <c r="G737" s="63">
        <f>SUM(G735:G736)</f>
        <v>7.8599999999999994</v>
      </c>
      <c r="H737" s="63">
        <f>SUM(H735:H736)</f>
        <v>20.03</v>
      </c>
      <c r="I737" s="63">
        <f>SUM(I735:I736)</f>
        <v>177.32999999999998</v>
      </c>
    </row>
    <row r="738" spans="1:258">
      <c r="A738" s="143"/>
      <c r="B738" s="25" t="s">
        <v>43</v>
      </c>
      <c r="C738" s="95"/>
      <c r="D738" s="72">
        <f>D737+D733+D726+D721+D712</f>
        <v>2629</v>
      </c>
      <c r="E738" s="72"/>
      <c r="F738" s="93">
        <f>F737+F733+F726+F721+F712</f>
        <v>100.58000000000001</v>
      </c>
      <c r="G738" s="93">
        <f>G737+G733+G726+G721+G712</f>
        <v>85.360000000000014</v>
      </c>
      <c r="H738" s="93">
        <f>H737+H733+H726+H721+H712</f>
        <v>303.99</v>
      </c>
      <c r="I738" s="93">
        <f>I737+I733+I726+I721+I712</f>
        <v>2392.0500000000002</v>
      </c>
    </row>
    <row r="739" spans="1:258">
      <c r="A739" s="143"/>
      <c r="B739" s="19"/>
      <c r="C739" s="20"/>
      <c r="D739" s="20"/>
      <c r="E739" s="20"/>
      <c r="F739" s="20"/>
      <c r="G739" s="20"/>
      <c r="H739" s="20"/>
      <c r="I739" s="20"/>
    </row>
    <row r="740" spans="1:258">
      <c r="A740" s="143"/>
      <c r="B740" s="143"/>
      <c r="C740" s="13"/>
      <c r="D740" s="13"/>
      <c r="E740" s="13"/>
      <c r="F740" s="13"/>
      <c r="G740" s="13"/>
      <c r="H740" s="13"/>
      <c r="I740" s="13"/>
    </row>
    <row r="741" spans="1:258">
      <c r="A741" s="143"/>
      <c r="B741" s="21" t="s">
        <v>3</v>
      </c>
      <c r="C741" s="147">
        <v>20</v>
      </c>
      <c r="D741" s="13"/>
      <c r="E741" s="13"/>
      <c r="F741" s="13"/>
      <c r="G741" s="226"/>
      <c r="H741" s="226"/>
      <c r="I741" s="226"/>
    </row>
    <row r="742" spans="1:258" ht="30.6" customHeight="1">
      <c r="A742" s="143"/>
      <c r="B742" s="22" t="s">
        <v>4</v>
      </c>
      <c r="C742" s="23" t="s">
        <v>5</v>
      </c>
      <c r="D742" s="3" t="s">
        <v>6</v>
      </c>
      <c r="E742" s="23"/>
      <c r="F742" s="3" t="s">
        <v>7</v>
      </c>
      <c r="G742" s="3"/>
      <c r="H742" s="3"/>
      <c r="I742" s="3" t="s">
        <v>8</v>
      </c>
    </row>
    <row r="743" spans="1:258" ht="30.6" customHeight="1">
      <c r="A743" s="143"/>
      <c r="B743" s="148"/>
      <c r="C743" s="95"/>
      <c r="D743" s="3"/>
      <c r="E743" s="23"/>
      <c r="F743" s="23" t="s">
        <v>9</v>
      </c>
      <c r="G743" s="23" t="s">
        <v>10</v>
      </c>
      <c r="H743" s="23" t="s">
        <v>11</v>
      </c>
      <c r="I743" s="3"/>
    </row>
    <row r="744" spans="1:258">
      <c r="A744" s="143"/>
      <c r="B744" s="24">
        <v>1</v>
      </c>
      <c r="C744" s="24">
        <v>2</v>
      </c>
      <c r="D744" s="24">
        <v>3</v>
      </c>
      <c r="E744" s="24"/>
      <c r="F744" s="24">
        <v>4</v>
      </c>
      <c r="G744" s="24">
        <v>5</v>
      </c>
      <c r="H744" s="24">
        <v>6</v>
      </c>
      <c r="I744" s="24">
        <v>7</v>
      </c>
    </row>
    <row r="745" spans="1:258">
      <c r="A745" s="143"/>
      <c r="B745" s="25" t="s">
        <v>12</v>
      </c>
      <c r="C745" s="95"/>
      <c r="D745" s="95"/>
      <c r="E745" s="95"/>
      <c r="F745" s="95"/>
      <c r="G745" s="95"/>
      <c r="H745" s="95"/>
      <c r="I745" s="95"/>
    </row>
    <row r="746" spans="1:258">
      <c r="A746" s="143"/>
      <c r="B746" s="31">
        <v>15</v>
      </c>
      <c r="C746" s="48" t="s">
        <v>44</v>
      </c>
      <c r="D746" s="31">
        <v>15</v>
      </c>
      <c r="E746" s="31"/>
      <c r="F746" s="49">
        <v>3.9</v>
      </c>
      <c r="G746" s="74">
        <v>3.92</v>
      </c>
      <c r="H746" s="75"/>
      <c r="I746" s="49">
        <v>51.6</v>
      </c>
    </row>
    <row r="747" spans="1:258">
      <c r="A747" s="143"/>
      <c r="B747" s="31">
        <v>16</v>
      </c>
      <c r="C747" s="48" t="s">
        <v>13</v>
      </c>
      <c r="D747" s="31">
        <v>15</v>
      </c>
      <c r="E747" s="31"/>
      <c r="F747" s="74">
        <v>1.94</v>
      </c>
      <c r="G747" s="74">
        <v>3.27</v>
      </c>
      <c r="H747" s="74">
        <v>0.28999999999999998</v>
      </c>
      <c r="I747" s="49">
        <v>38.4</v>
      </c>
    </row>
    <row r="748" spans="1:258" s="177" customFormat="1" ht="32.450000000000003" customHeight="1">
      <c r="A748" s="171"/>
      <c r="B748" s="24">
        <v>175.04</v>
      </c>
      <c r="C748" s="172" t="s">
        <v>221</v>
      </c>
      <c r="D748" s="173">
        <v>250</v>
      </c>
      <c r="E748" s="173"/>
      <c r="F748" s="174">
        <v>7.08</v>
      </c>
      <c r="G748" s="174">
        <v>9.9700000000000006</v>
      </c>
      <c r="H748" s="174">
        <v>36.26</v>
      </c>
      <c r="I748" s="174">
        <v>263.27</v>
      </c>
      <c r="J748" s="175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  <c r="AI748" s="176"/>
      <c r="AJ748" s="176"/>
      <c r="AK748" s="176"/>
      <c r="AL748" s="176"/>
      <c r="AM748" s="176"/>
      <c r="AN748" s="176"/>
      <c r="AO748" s="176"/>
      <c r="AP748" s="176"/>
      <c r="AQ748" s="176"/>
      <c r="AR748" s="176"/>
      <c r="AS748" s="176"/>
      <c r="AT748" s="176"/>
      <c r="AU748" s="176"/>
      <c r="AV748" s="176"/>
      <c r="AW748" s="176"/>
      <c r="AX748" s="176"/>
      <c r="AY748" s="176"/>
      <c r="AZ748" s="176"/>
      <c r="BA748" s="176"/>
      <c r="BB748" s="176"/>
      <c r="BC748" s="176"/>
      <c r="BD748" s="176"/>
      <c r="BE748" s="176"/>
      <c r="BF748" s="176"/>
      <c r="BG748" s="176"/>
      <c r="BH748" s="176"/>
      <c r="BI748" s="176"/>
      <c r="BJ748" s="176"/>
      <c r="BK748" s="176"/>
      <c r="BL748" s="176"/>
      <c r="BM748" s="176"/>
      <c r="BN748" s="176"/>
      <c r="BO748" s="176"/>
      <c r="BP748" s="176"/>
      <c r="BQ748" s="176"/>
      <c r="BR748" s="176"/>
      <c r="BS748" s="176"/>
      <c r="BT748" s="176"/>
      <c r="BU748" s="176"/>
      <c r="BV748" s="176"/>
      <c r="BW748" s="176"/>
      <c r="BX748" s="176"/>
      <c r="BY748" s="176"/>
      <c r="BZ748" s="176"/>
      <c r="CA748" s="176"/>
      <c r="CB748" s="176"/>
      <c r="CC748" s="176"/>
      <c r="CD748" s="176"/>
      <c r="CE748" s="176"/>
      <c r="CF748" s="176"/>
      <c r="CG748" s="176"/>
      <c r="CH748" s="176"/>
      <c r="CI748" s="176"/>
      <c r="CJ748" s="176"/>
      <c r="CK748" s="176"/>
      <c r="CL748" s="176"/>
      <c r="CM748" s="176"/>
      <c r="CN748" s="176"/>
      <c r="CO748" s="176"/>
      <c r="CP748" s="176"/>
      <c r="CQ748" s="176"/>
      <c r="CR748" s="176"/>
      <c r="CS748" s="176"/>
      <c r="CT748" s="176"/>
      <c r="CU748" s="176"/>
      <c r="CV748" s="176"/>
      <c r="CW748" s="176"/>
      <c r="CX748" s="176"/>
      <c r="CY748" s="176"/>
      <c r="CZ748" s="176"/>
      <c r="DA748" s="176"/>
      <c r="DB748" s="176"/>
      <c r="DC748" s="176"/>
      <c r="DD748" s="176"/>
      <c r="DE748" s="176"/>
      <c r="DF748" s="176"/>
      <c r="DG748" s="176"/>
      <c r="DH748" s="176"/>
      <c r="DI748" s="176"/>
      <c r="DJ748" s="176"/>
      <c r="DK748" s="176"/>
      <c r="DL748" s="176"/>
      <c r="DM748" s="176"/>
      <c r="DN748" s="176"/>
      <c r="DO748" s="176"/>
      <c r="DP748" s="176"/>
      <c r="DQ748" s="176"/>
      <c r="DR748" s="176"/>
      <c r="DS748" s="176"/>
      <c r="DT748" s="176"/>
      <c r="DU748" s="176"/>
      <c r="DV748" s="176"/>
      <c r="DW748" s="176"/>
      <c r="DX748" s="176"/>
      <c r="DY748" s="176"/>
      <c r="DZ748" s="176"/>
      <c r="EA748" s="176"/>
      <c r="EB748" s="176"/>
      <c r="EC748" s="176"/>
      <c r="ED748" s="176"/>
      <c r="EE748" s="176"/>
      <c r="EF748" s="176"/>
      <c r="EG748" s="176"/>
      <c r="EH748" s="176"/>
      <c r="EI748" s="176"/>
      <c r="EJ748" s="176"/>
      <c r="EK748" s="176"/>
      <c r="EL748" s="176"/>
      <c r="EM748" s="176"/>
      <c r="EN748" s="176"/>
      <c r="EO748" s="176"/>
      <c r="EP748" s="176"/>
      <c r="EQ748" s="176"/>
      <c r="ER748" s="176"/>
      <c r="ES748" s="176"/>
      <c r="ET748" s="176"/>
      <c r="EU748" s="176"/>
      <c r="EV748" s="176"/>
      <c r="EW748" s="176"/>
      <c r="EX748" s="176"/>
      <c r="EY748" s="176"/>
      <c r="EZ748" s="176"/>
      <c r="FA748" s="176"/>
      <c r="FB748" s="176"/>
      <c r="FC748" s="176"/>
      <c r="FD748" s="176"/>
      <c r="FE748" s="176"/>
      <c r="FF748" s="176"/>
      <c r="FG748" s="176"/>
      <c r="FH748" s="176"/>
      <c r="FI748" s="176"/>
      <c r="FJ748" s="176"/>
      <c r="FK748" s="176"/>
      <c r="FL748" s="176"/>
      <c r="FM748" s="176"/>
      <c r="FN748" s="176"/>
      <c r="FO748" s="176"/>
      <c r="FP748" s="176"/>
      <c r="FQ748" s="176"/>
      <c r="FR748" s="176"/>
      <c r="FS748" s="176"/>
      <c r="FT748" s="176"/>
      <c r="FU748" s="176"/>
      <c r="FV748" s="176"/>
      <c r="FW748" s="176"/>
      <c r="FX748" s="176"/>
      <c r="FY748" s="176"/>
      <c r="FZ748" s="176"/>
      <c r="GA748" s="176"/>
      <c r="GB748" s="176"/>
      <c r="GC748" s="176"/>
      <c r="GD748" s="176"/>
      <c r="GE748" s="176"/>
      <c r="GF748" s="176"/>
      <c r="GG748" s="176"/>
      <c r="GH748" s="176"/>
      <c r="GI748" s="176"/>
      <c r="GJ748" s="176"/>
      <c r="GK748" s="176"/>
      <c r="GL748" s="176"/>
      <c r="GM748" s="176"/>
      <c r="GN748" s="176"/>
      <c r="GO748" s="176"/>
      <c r="GP748" s="176"/>
      <c r="GQ748" s="176"/>
      <c r="GR748" s="176"/>
      <c r="GS748" s="176"/>
      <c r="GT748" s="176"/>
      <c r="GU748" s="176"/>
      <c r="GV748" s="176"/>
      <c r="GW748" s="176"/>
      <c r="GX748" s="176"/>
      <c r="GY748" s="176"/>
      <c r="GZ748" s="176"/>
      <c r="HA748" s="176"/>
      <c r="HB748" s="176"/>
      <c r="HC748" s="176"/>
      <c r="HD748" s="176"/>
      <c r="HE748" s="176"/>
      <c r="HF748" s="176"/>
      <c r="HG748" s="176"/>
      <c r="HH748" s="176"/>
      <c r="HI748" s="176"/>
      <c r="HJ748" s="176"/>
      <c r="HK748" s="176"/>
      <c r="HL748" s="176"/>
      <c r="HM748" s="176"/>
      <c r="HN748" s="176"/>
      <c r="HO748" s="176"/>
      <c r="HP748" s="176"/>
      <c r="HQ748" s="176"/>
      <c r="HR748" s="176"/>
      <c r="HS748" s="176"/>
      <c r="HT748" s="176"/>
      <c r="HU748" s="176"/>
      <c r="HV748" s="176"/>
      <c r="HW748" s="176"/>
      <c r="HX748" s="176"/>
      <c r="HY748" s="176"/>
      <c r="HZ748" s="176"/>
      <c r="IA748" s="176"/>
      <c r="IB748" s="176"/>
      <c r="IC748" s="176"/>
      <c r="ID748" s="176"/>
      <c r="IE748" s="176"/>
      <c r="IF748" s="176"/>
      <c r="IG748" s="176"/>
      <c r="IH748" s="176"/>
      <c r="II748" s="176"/>
      <c r="IJ748" s="176"/>
      <c r="IK748" s="176"/>
      <c r="IL748" s="176"/>
      <c r="IM748" s="176"/>
      <c r="IN748" s="176"/>
      <c r="IO748" s="176"/>
      <c r="IP748" s="176"/>
      <c r="IQ748" s="176"/>
      <c r="IR748" s="176"/>
      <c r="IS748" s="176"/>
      <c r="IT748" s="176"/>
      <c r="IU748" s="176"/>
      <c r="IV748" s="176"/>
      <c r="IW748" s="176"/>
      <c r="IX748" s="176"/>
    </row>
    <row r="749" spans="1:258">
      <c r="A749" s="143"/>
      <c r="B749" s="31">
        <v>378</v>
      </c>
      <c r="C749" s="48" t="s">
        <v>54</v>
      </c>
      <c r="D749" s="31">
        <v>200</v>
      </c>
      <c r="E749" s="31"/>
      <c r="F749" s="74">
        <v>1.61</v>
      </c>
      <c r="G749" s="74">
        <v>1.39</v>
      </c>
      <c r="H749" s="74">
        <v>13.76</v>
      </c>
      <c r="I749" s="74">
        <v>74.34</v>
      </c>
    </row>
    <row r="750" spans="1:258">
      <c r="A750" s="143"/>
      <c r="B750" s="31"/>
      <c r="C750" s="48" t="s">
        <v>17</v>
      </c>
      <c r="D750" s="31">
        <v>50</v>
      </c>
      <c r="E750" s="31"/>
      <c r="F750" s="74">
        <v>5.53</v>
      </c>
      <c r="G750" s="49">
        <v>0.7</v>
      </c>
      <c r="H750" s="74">
        <v>33.81</v>
      </c>
      <c r="I750" s="49">
        <v>164.5</v>
      </c>
    </row>
    <row r="751" spans="1:258">
      <c r="A751" s="143"/>
      <c r="B751" s="31">
        <v>338</v>
      </c>
      <c r="C751" s="48" t="s">
        <v>32</v>
      </c>
      <c r="D751" s="31">
        <v>100</v>
      </c>
      <c r="E751" s="31"/>
      <c r="F751" s="49">
        <v>0.4</v>
      </c>
      <c r="G751" s="49">
        <v>0.3</v>
      </c>
      <c r="H751" s="49">
        <v>10.3</v>
      </c>
      <c r="I751" s="31">
        <v>47</v>
      </c>
    </row>
    <row r="752" spans="1:258">
      <c r="A752" s="143"/>
      <c r="B752" s="25" t="s">
        <v>19</v>
      </c>
      <c r="C752" s="95"/>
      <c r="D752" s="36">
        <f>SUM(D746:D751)</f>
        <v>630</v>
      </c>
      <c r="E752" s="36"/>
      <c r="F752" s="37">
        <f>SUM(F746:F751)</f>
        <v>20.459999999999997</v>
      </c>
      <c r="G752" s="37">
        <f>SUM(G746:G751)</f>
        <v>19.55</v>
      </c>
      <c r="H752" s="37">
        <f>SUM(H746:H751)</f>
        <v>94.42</v>
      </c>
      <c r="I752" s="37">
        <f>SUM(I746:I751)</f>
        <v>639.11</v>
      </c>
    </row>
    <row r="753" spans="1:9">
      <c r="A753" s="143"/>
      <c r="B753" s="25" t="s">
        <v>20</v>
      </c>
      <c r="C753" s="95"/>
      <c r="D753" s="95"/>
      <c r="E753" s="95"/>
      <c r="F753" s="95"/>
      <c r="G753" s="95"/>
      <c r="H753" s="95"/>
      <c r="I753" s="95"/>
    </row>
    <row r="754" spans="1:9" ht="21.95" customHeight="1">
      <c r="A754" s="143"/>
      <c r="B754" s="31">
        <v>55</v>
      </c>
      <c r="C754" s="48" t="s">
        <v>56</v>
      </c>
      <c r="D754" s="58">
        <v>100</v>
      </c>
      <c r="E754" s="58"/>
      <c r="F754" s="61">
        <v>1.25</v>
      </c>
      <c r="G754" s="61">
        <v>8.43</v>
      </c>
      <c r="H754" s="61">
        <v>6.2</v>
      </c>
      <c r="I754" s="61">
        <v>106.41</v>
      </c>
    </row>
    <row r="755" spans="1:9" ht="26.85" customHeight="1">
      <c r="A755" s="143"/>
      <c r="B755" s="31">
        <v>88</v>
      </c>
      <c r="C755" s="48" t="s">
        <v>208</v>
      </c>
      <c r="D755" s="38">
        <v>255</v>
      </c>
      <c r="E755" s="38"/>
      <c r="F755" s="41">
        <v>1.8</v>
      </c>
      <c r="G755" s="41">
        <v>5.18</v>
      </c>
      <c r="H755" s="41">
        <v>9</v>
      </c>
      <c r="I755" s="42">
        <v>89.88</v>
      </c>
    </row>
    <row r="756" spans="1:9">
      <c r="A756" s="143"/>
      <c r="B756" s="31">
        <v>291.01</v>
      </c>
      <c r="C756" s="48" t="s">
        <v>67</v>
      </c>
      <c r="D756" s="38">
        <v>250</v>
      </c>
      <c r="E756" s="38"/>
      <c r="F756" s="41">
        <v>32.729999999999997</v>
      </c>
      <c r="G756" s="41">
        <v>16.73</v>
      </c>
      <c r="H756" s="41">
        <v>44.77</v>
      </c>
      <c r="I756" s="41">
        <v>436.23</v>
      </c>
    </row>
    <row r="757" spans="1:9">
      <c r="A757" s="143"/>
      <c r="B757" s="31">
        <v>342</v>
      </c>
      <c r="C757" s="48" t="s">
        <v>171</v>
      </c>
      <c r="D757" s="31">
        <v>200</v>
      </c>
      <c r="E757" s="31"/>
      <c r="F757" s="74">
        <v>0.16</v>
      </c>
      <c r="G757" s="74">
        <v>0.04</v>
      </c>
      <c r="H757" s="74">
        <v>15.42</v>
      </c>
      <c r="I757" s="92">
        <v>63.6</v>
      </c>
    </row>
    <row r="758" spans="1:9">
      <c r="A758" s="143"/>
      <c r="B758" s="31"/>
      <c r="C758" s="43" t="s">
        <v>17</v>
      </c>
      <c r="D758" s="38">
        <v>50</v>
      </c>
      <c r="E758" s="38"/>
      <c r="F758" s="41">
        <v>3.16</v>
      </c>
      <c r="G758" s="42">
        <v>0.4</v>
      </c>
      <c r="H758" s="41">
        <v>19.32</v>
      </c>
      <c r="I758" s="38">
        <v>94</v>
      </c>
    </row>
    <row r="759" spans="1:9">
      <c r="A759" s="143"/>
      <c r="B759" s="31"/>
      <c r="C759" s="43" t="s">
        <v>27</v>
      </c>
      <c r="D759" s="38">
        <v>60</v>
      </c>
      <c r="E759" s="38"/>
      <c r="F759" s="42">
        <v>3.3</v>
      </c>
      <c r="G759" s="42">
        <v>0.6</v>
      </c>
      <c r="H759" s="41">
        <v>19.829999999999998</v>
      </c>
      <c r="I759" s="38">
        <v>99</v>
      </c>
    </row>
    <row r="760" spans="1:9">
      <c r="A760" s="143"/>
      <c r="B760" s="25" t="s">
        <v>28</v>
      </c>
      <c r="C760" s="95"/>
      <c r="D760" s="36">
        <f>SUM(D754:D759)</f>
        <v>915</v>
      </c>
      <c r="E760" s="36"/>
      <c r="F760" s="84">
        <f>SUM(F754:F759)</f>
        <v>42.399999999999991</v>
      </c>
      <c r="G760" s="84">
        <f>SUM(G754:G759)</f>
        <v>31.38</v>
      </c>
      <c r="H760" s="84">
        <f>SUM(H754:H759)</f>
        <v>114.54</v>
      </c>
      <c r="I760" s="84">
        <f>SUM(I754:I759)</f>
        <v>889.12</v>
      </c>
    </row>
    <row r="761" spans="1:9">
      <c r="A761" s="143"/>
      <c r="B761" s="25" t="s">
        <v>29</v>
      </c>
      <c r="C761" s="95"/>
      <c r="D761" s="95"/>
      <c r="E761" s="95"/>
      <c r="F761" s="95"/>
      <c r="G761" s="95"/>
      <c r="H761" s="95"/>
      <c r="I761" s="95"/>
    </row>
    <row r="762" spans="1:9">
      <c r="A762" s="143"/>
      <c r="B762" s="31"/>
      <c r="C762" s="48" t="s">
        <v>101</v>
      </c>
      <c r="D762" s="31">
        <v>100</v>
      </c>
      <c r="E762" s="31"/>
      <c r="F762" s="74">
        <v>6.9</v>
      </c>
      <c r="G762" s="74">
        <v>12.57</v>
      </c>
      <c r="H762" s="74">
        <v>76.87</v>
      </c>
      <c r="I762" s="74">
        <v>448</v>
      </c>
    </row>
    <row r="763" spans="1:9">
      <c r="A763" s="143"/>
      <c r="B763" s="31">
        <v>377</v>
      </c>
      <c r="C763" s="48" t="s">
        <v>69</v>
      </c>
      <c r="D763" s="58">
        <v>200</v>
      </c>
      <c r="E763" s="58"/>
      <c r="F763" s="61">
        <v>0.06</v>
      </c>
      <c r="G763" s="61">
        <v>0.01</v>
      </c>
      <c r="H763" s="61">
        <v>11.19</v>
      </c>
      <c r="I763" s="61">
        <v>46.28</v>
      </c>
    </row>
    <row r="764" spans="1:9">
      <c r="A764" s="143"/>
      <c r="B764" s="31">
        <v>338</v>
      </c>
      <c r="C764" s="48" t="s">
        <v>55</v>
      </c>
      <c r="D764" s="31">
        <v>100</v>
      </c>
      <c r="E764" s="31"/>
      <c r="F764" s="49">
        <v>0.4</v>
      </c>
      <c r="G764" s="49">
        <v>0.4</v>
      </c>
      <c r="H764" s="49">
        <v>9.8000000000000007</v>
      </c>
      <c r="I764" s="31">
        <v>47</v>
      </c>
    </row>
    <row r="765" spans="1:9">
      <c r="A765" s="143"/>
      <c r="B765" s="25" t="s">
        <v>33</v>
      </c>
      <c r="C765" s="95"/>
      <c r="D765" s="36">
        <f>SUM(D762:D764)</f>
        <v>400</v>
      </c>
      <c r="E765" s="36"/>
      <c r="F765" s="37">
        <f>SUM(F762:F764)</f>
        <v>7.36</v>
      </c>
      <c r="G765" s="37">
        <f>SUM(G762:G764)</f>
        <v>12.98</v>
      </c>
      <c r="H765" s="37">
        <f>SUM(H762:H764)</f>
        <v>97.86</v>
      </c>
      <c r="I765" s="37">
        <f>SUM(I762:I764)</f>
        <v>541.28</v>
      </c>
    </row>
    <row r="766" spans="1:9">
      <c r="A766" s="143"/>
      <c r="B766" s="50" t="s">
        <v>34</v>
      </c>
      <c r="C766" s="95"/>
      <c r="D766" s="95"/>
      <c r="E766" s="95"/>
      <c r="F766" s="95"/>
      <c r="G766" s="95"/>
      <c r="H766" s="95"/>
      <c r="I766" s="95"/>
    </row>
    <row r="767" spans="1:9">
      <c r="A767" s="143"/>
      <c r="B767" s="80" t="s">
        <v>63</v>
      </c>
      <c r="C767" s="76" t="s">
        <v>64</v>
      </c>
      <c r="D767" s="107">
        <v>100</v>
      </c>
      <c r="E767" s="107"/>
      <c r="F767" s="70">
        <v>2.76</v>
      </c>
      <c r="G767" s="70">
        <v>7.5</v>
      </c>
      <c r="H767" s="70">
        <v>11.68</v>
      </c>
      <c r="I767" s="70">
        <f>H767*4+G767*9+F767*4</f>
        <v>125.25999999999999</v>
      </c>
    </row>
    <row r="768" spans="1:9">
      <c r="A768" s="143"/>
      <c r="B768" s="58">
        <v>214</v>
      </c>
      <c r="C768" s="59" t="s">
        <v>126</v>
      </c>
      <c r="D768" s="58">
        <v>250</v>
      </c>
      <c r="E768" s="58"/>
      <c r="F768" s="61">
        <v>29.19</v>
      </c>
      <c r="G768" s="61">
        <v>25.84</v>
      </c>
      <c r="H768" s="61">
        <v>23.58</v>
      </c>
      <c r="I768" s="61">
        <v>443.4</v>
      </c>
    </row>
    <row r="769" spans="1:9">
      <c r="A769" s="143"/>
      <c r="B769" s="58">
        <v>378</v>
      </c>
      <c r="C769" s="59" t="s">
        <v>54</v>
      </c>
      <c r="D769" s="58">
        <v>200</v>
      </c>
      <c r="E769" s="58"/>
      <c r="F769" s="61">
        <v>1.61</v>
      </c>
      <c r="G769" s="61">
        <v>1.39</v>
      </c>
      <c r="H769" s="61">
        <v>13.76</v>
      </c>
      <c r="I769" s="61">
        <v>74.34</v>
      </c>
    </row>
    <row r="770" spans="1:9">
      <c r="A770" s="143"/>
      <c r="B770" s="58"/>
      <c r="C770" s="59" t="s">
        <v>17</v>
      </c>
      <c r="D770" s="58">
        <v>60</v>
      </c>
      <c r="E770" s="58"/>
      <c r="F770" s="61">
        <v>3.16</v>
      </c>
      <c r="G770" s="62">
        <v>0.4</v>
      </c>
      <c r="H770" s="61">
        <v>19.32</v>
      </c>
      <c r="I770" s="58">
        <v>94</v>
      </c>
    </row>
    <row r="771" spans="1:9">
      <c r="A771" s="143"/>
      <c r="B771" s="50" t="s">
        <v>38</v>
      </c>
      <c r="C771" s="95"/>
      <c r="D771" s="63">
        <f>SUM(D767:D770)</f>
        <v>610</v>
      </c>
      <c r="E771" s="63"/>
      <c r="F771" s="82">
        <f>SUM(F767:F770)</f>
        <v>36.72</v>
      </c>
      <c r="G771" s="82">
        <f>SUM(G767:G770)</f>
        <v>35.130000000000003</v>
      </c>
      <c r="H771" s="82">
        <f>SUM(H767:H770)</f>
        <v>68.34</v>
      </c>
      <c r="I771" s="82">
        <f>SUM(I767:I770)</f>
        <v>737</v>
      </c>
    </row>
    <row r="772" spans="1:9">
      <c r="A772" s="143"/>
      <c r="B772" s="50" t="s">
        <v>39</v>
      </c>
      <c r="C772" s="95"/>
      <c r="D772" s="95"/>
      <c r="E772" s="95"/>
      <c r="F772" s="95"/>
      <c r="G772" s="95"/>
      <c r="H772" s="95"/>
      <c r="I772" s="95"/>
    </row>
    <row r="773" spans="1:9">
      <c r="A773" s="143"/>
      <c r="B773" s="58">
        <v>376.03</v>
      </c>
      <c r="C773" s="59" t="s">
        <v>58</v>
      </c>
      <c r="D773" s="58">
        <v>200</v>
      </c>
      <c r="E773" s="58"/>
      <c r="F773" s="62">
        <v>5.8</v>
      </c>
      <c r="G773" s="58">
        <v>5</v>
      </c>
      <c r="H773" s="58">
        <v>8</v>
      </c>
      <c r="I773" s="58">
        <v>106</v>
      </c>
    </row>
    <row r="774" spans="1:9">
      <c r="A774" s="143"/>
      <c r="B774" s="58"/>
      <c r="C774" s="68" t="s">
        <v>59</v>
      </c>
      <c r="D774" s="69">
        <v>21</v>
      </c>
      <c r="E774" s="69"/>
      <c r="F774" s="81">
        <v>0.73</v>
      </c>
      <c r="G774" s="81">
        <v>7.35</v>
      </c>
      <c r="H774" s="81">
        <v>11.34</v>
      </c>
      <c r="I774" s="71">
        <v>115.5</v>
      </c>
    </row>
    <row r="775" spans="1:9">
      <c r="A775" s="143"/>
      <c r="B775" s="50" t="s">
        <v>42</v>
      </c>
      <c r="C775" s="95"/>
      <c r="D775" s="63">
        <f>SUM(D773:D774)</f>
        <v>221</v>
      </c>
      <c r="E775" s="63"/>
      <c r="F775" s="63">
        <f>SUM(F773:F774)</f>
        <v>6.5299999999999994</v>
      </c>
      <c r="G775" s="63">
        <f>SUM(G773:G774)</f>
        <v>12.35</v>
      </c>
      <c r="H775" s="63">
        <f>SUM(H773:H774)</f>
        <v>19.34</v>
      </c>
      <c r="I775" s="63">
        <f>SUM(I773:I774)</f>
        <v>221.5</v>
      </c>
    </row>
    <row r="776" spans="1:9">
      <c r="A776" s="143"/>
      <c r="B776" s="25" t="s">
        <v>43</v>
      </c>
      <c r="C776" s="95"/>
      <c r="D776" s="72">
        <f>D775+D771+D765+D760+D752</f>
        <v>2776</v>
      </c>
      <c r="E776" s="72"/>
      <c r="F776" s="93">
        <f>F775+F771+F765+F760+F752</f>
        <v>113.46999999999998</v>
      </c>
      <c r="G776" s="93">
        <f>G775+G771+G765+G760+G752</f>
        <v>111.39</v>
      </c>
      <c r="H776" s="93">
        <f>H775+H771+H765+H760+H752</f>
        <v>394.50000000000006</v>
      </c>
      <c r="I776" s="93">
        <f>I775+I771+I765+I760+I752</f>
        <v>3028.01</v>
      </c>
    </row>
    <row r="777" spans="1:9">
      <c r="A777" s="143"/>
      <c r="B777" s="19"/>
      <c r="C777" s="20"/>
      <c r="D777" s="20"/>
      <c r="E777" s="20"/>
      <c r="F777" s="20"/>
      <c r="G777" s="20"/>
      <c r="H777" s="20"/>
      <c r="I777" s="20"/>
    </row>
    <row r="778" spans="1:9">
      <c r="A778" s="143"/>
      <c r="B778" s="143"/>
      <c r="C778" s="13"/>
      <c r="D778" s="13"/>
      <c r="E778" s="13"/>
      <c r="F778" s="13"/>
      <c r="G778" s="13"/>
      <c r="H778" s="13"/>
      <c r="I778" s="13"/>
    </row>
    <row r="779" spans="1:9">
      <c r="A779" s="143"/>
      <c r="B779" s="21" t="s">
        <v>3</v>
      </c>
      <c r="C779" s="147">
        <v>21</v>
      </c>
      <c r="D779" s="13"/>
      <c r="E779" s="13"/>
      <c r="F779" s="13"/>
      <c r="G779" s="226"/>
      <c r="H779" s="226"/>
      <c r="I779" s="226"/>
    </row>
    <row r="780" spans="1:9" ht="22.9" customHeight="1">
      <c r="A780" s="143"/>
      <c r="B780" s="22" t="s">
        <v>4</v>
      </c>
      <c r="C780" s="23" t="s">
        <v>5</v>
      </c>
      <c r="D780" s="3" t="s">
        <v>6</v>
      </c>
      <c r="E780" s="23"/>
      <c r="F780" s="3" t="s">
        <v>7</v>
      </c>
      <c r="G780" s="3"/>
      <c r="H780" s="3"/>
      <c r="I780" s="3" t="s">
        <v>8</v>
      </c>
    </row>
    <row r="781" spans="1:9" ht="31.35" customHeight="1">
      <c r="A781" s="143"/>
      <c r="B781" s="148"/>
      <c r="C781" s="95"/>
      <c r="D781" s="3"/>
      <c r="E781" s="23"/>
      <c r="F781" s="23" t="s">
        <v>9</v>
      </c>
      <c r="G781" s="23" t="s">
        <v>10</v>
      </c>
      <c r="H781" s="23" t="s">
        <v>11</v>
      </c>
      <c r="I781" s="3"/>
    </row>
    <row r="782" spans="1:9">
      <c r="A782" s="143"/>
      <c r="B782" s="24">
        <v>1</v>
      </c>
      <c r="C782" s="24">
        <v>2</v>
      </c>
      <c r="D782" s="24">
        <v>3</v>
      </c>
      <c r="E782" s="24"/>
      <c r="F782" s="24">
        <v>4</v>
      </c>
      <c r="G782" s="24">
        <v>5</v>
      </c>
      <c r="H782" s="24">
        <v>6</v>
      </c>
      <c r="I782" s="24">
        <v>7</v>
      </c>
    </row>
    <row r="783" spans="1:9">
      <c r="A783" s="143"/>
      <c r="B783" s="25" t="s">
        <v>12</v>
      </c>
      <c r="C783" s="95"/>
      <c r="D783" s="95"/>
      <c r="E783" s="95"/>
      <c r="F783" s="95"/>
      <c r="G783" s="95"/>
      <c r="H783" s="95"/>
      <c r="I783" s="95"/>
    </row>
    <row r="784" spans="1:9">
      <c r="A784" s="143"/>
      <c r="B784" s="31">
        <v>14</v>
      </c>
      <c r="C784" s="48" t="s">
        <v>105</v>
      </c>
      <c r="D784" s="31">
        <v>10</v>
      </c>
      <c r="E784" s="31"/>
      <c r="F784" s="74">
        <v>0.08</v>
      </c>
      <c r="G784" s="74">
        <v>7.25</v>
      </c>
      <c r="H784" s="74">
        <v>0.13</v>
      </c>
      <c r="I784" s="74">
        <v>66.09</v>
      </c>
    </row>
    <row r="785" spans="1:258">
      <c r="A785" s="143"/>
      <c r="B785" s="31">
        <v>209</v>
      </c>
      <c r="C785" s="48" t="s">
        <v>88</v>
      </c>
      <c r="D785" s="31">
        <v>40</v>
      </c>
      <c r="E785" s="31"/>
      <c r="F785" s="74">
        <v>5.08</v>
      </c>
      <c r="G785" s="49">
        <v>4.5999999999999996</v>
      </c>
      <c r="H785" s="74">
        <v>0.28000000000000003</v>
      </c>
      <c r="I785" s="49">
        <v>62.8</v>
      </c>
    </row>
    <row r="786" spans="1:258" ht="20.100000000000001" customHeight="1">
      <c r="A786" s="143"/>
      <c r="B786" s="65">
        <v>173.05</v>
      </c>
      <c r="C786" s="66" t="s">
        <v>87</v>
      </c>
      <c r="D786" s="65">
        <v>250</v>
      </c>
      <c r="E786" s="65"/>
      <c r="F786" s="102">
        <v>6.68</v>
      </c>
      <c r="G786" s="102">
        <v>6.9</v>
      </c>
      <c r="H786" s="102">
        <v>52.99</v>
      </c>
      <c r="I786" s="102">
        <v>300.77999999999997</v>
      </c>
    </row>
    <row r="787" spans="1:258">
      <c r="A787" s="143"/>
      <c r="B787" s="31">
        <v>382</v>
      </c>
      <c r="C787" s="48" t="s">
        <v>31</v>
      </c>
      <c r="D787" s="31">
        <v>200</v>
      </c>
      <c r="E787" s="31"/>
      <c r="F787" s="74">
        <v>3.99</v>
      </c>
      <c r="G787" s="74">
        <v>3.17</v>
      </c>
      <c r="H787" s="74">
        <v>16.34</v>
      </c>
      <c r="I787" s="74">
        <v>111.18</v>
      </c>
    </row>
    <row r="788" spans="1:258">
      <c r="A788" s="143"/>
      <c r="B788" s="31"/>
      <c r="C788" s="48" t="s">
        <v>17</v>
      </c>
      <c r="D788" s="31">
        <v>50</v>
      </c>
      <c r="E788" s="31"/>
      <c r="F788" s="74">
        <v>4.74</v>
      </c>
      <c r="G788" s="49">
        <v>0.6</v>
      </c>
      <c r="H788" s="74">
        <v>28.98</v>
      </c>
      <c r="I788" s="31">
        <v>141</v>
      </c>
    </row>
    <row r="789" spans="1:258">
      <c r="A789" s="143"/>
      <c r="B789" s="31">
        <v>338</v>
      </c>
      <c r="C789" s="48" t="s">
        <v>55</v>
      </c>
      <c r="D789" s="31">
        <v>100</v>
      </c>
      <c r="E789" s="31"/>
      <c r="F789" s="49">
        <v>0.4</v>
      </c>
      <c r="G789" s="49">
        <v>0.4</v>
      </c>
      <c r="H789" s="49">
        <v>9.8000000000000007</v>
      </c>
      <c r="I789" s="31">
        <v>47</v>
      </c>
    </row>
    <row r="790" spans="1:258">
      <c r="A790" s="143"/>
      <c r="B790" s="25" t="s">
        <v>19</v>
      </c>
      <c r="C790" s="95"/>
      <c r="D790" s="36">
        <f>SUM(D784:D789)</f>
        <v>650</v>
      </c>
      <c r="E790" s="36"/>
      <c r="F790" s="84">
        <v>17.940000000000001</v>
      </c>
      <c r="G790" s="84">
        <v>20.7</v>
      </c>
      <c r="H790" s="84">
        <v>82.42</v>
      </c>
      <c r="I790" s="85">
        <v>592.70000000000005</v>
      </c>
    </row>
    <row r="791" spans="1:258">
      <c r="A791" s="143"/>
      <c r="B791" s="25" t="s">
        <v>20</v>
      </c>
      <c r="C791" s="95"/>
      <c r="D791" s="95"/>
      <c r="E791" s="95"/>
      <c r="F791" s="95"/>
      <c r="G791" s="95"/>
      <c r="H791" s="95"/>
      <c r="I791" s="95"/>
    </row>
    <row r="792" spans="1:258">
      <c r="A792" s="143"/>
      <c r="B792" s="38" t="s">
        <v>47</v>
      </c>
      <c r="C792" s="163" t="s">
        <v>48</v>
      </c>
      <c r="D792" s="118">
        <v>100</v>
      </c>
      <c r="E792" s="118"/>
      <c r="F792" s="41">
        <v>1.68</v>
      </c>
      <c r="G792" s="41">
        <v>6.83</v>
      </c>
      <c r="H792" s="41">
        <v>4.96</v>
      </c>
      <c r="I792" s="41">
        <v>88.58</v>
      </c>
    </row>
    <row r="793" spans="1:258" s="57" customFormat="1" ht="31.35" customHeight="1">
      <c r="A793" s="144"/>
      <c r="B793" s="38" t="s">
        <v>49</v>
      </c>
      <c r="C793" s="39" t="s">
        <v>92</v>
      </c>
      <c r="D793" s="118">
        <v>250</v>
      </c>
      <c r="E793" s="118"/>
      <c r="F793" s="41">
        <v>5.12</v>
      </c>
      <c r="G793" s="41">
        <v>5.37</v>
      </c>
      <c r="H793" s="41">
        <v>19</v>
      </c>
      <c r="I793" s="41">
        <v>144.87</v>
      </c>
      <c r="J793" s="55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  <c r="BR793" s="56"/>
      <c r="BS793" s="56"/>
      <c r="BT793" s="56"/>
      <c r="BU793" s="56"/>
      <c r="BV793" s="56"/>
      <c r="BW793" s="56"/>
      <c r="BX793" s="56"/>
      <c r="BY793" s="56"/>
      <c r="BZ793" s="56"/>
      <c r="CA793" s="56"/>
      <c r="CB793" s="56"/>
      <c r="CC793" s="56"/>
      <c r="CD793" s="56"/>
      <c r="CE793" s="56"/>
      <c r="CF793" s="56"/>
      <c r="CG793" s="56"/>
      <c r="CH793" s="56"/>
      <c r="CI793" s="56"/>
      <c r="CJ793" s="56"/>
      <c r="CK793" s="56"/>
      <c r="CL793" s="56"/>
      <c r="CM793" s="56"/>
      <c r="CN793" s="56"/>
      <c r="CO793" s="56"/>
      <c r="CP793" s="56"/>
      <c r="CQ793" s="56"/>
      <c r="CR793" s="56"/>
      <c r="CS793" s="56"/>
      <c r="CT793" s="56"/>
      <c r="CU793" s="56"/>
      <c r="CV793" s="56"/>
      <c r="CW793" s="56"/>
      <c r="CX793" s="56"/>
      <c r="CY793" s="56"/>
      <c r="CZ793" s="56"/>
      <c r="DA793" s="56"/>
      <c r="DB793" s="56"/>
      <c r="DC793" s="56"/>
      <c r="DD793" s="56"/>
      <c r="DE793" s="56"/>
      <c r="DF793" s="56"/>
      <c r="DG793" s="56"/>
      <c r="DH793" s="56"/>
      <c r="DI793" s="56"/>
      <c r="DJ793" s="56"/>
      <c r="DK793" s="56"/>
      <c r="DL793" s="56"/>
      <c r="DM793" s="56"/>
      <c r="DN793" s="56"/>
      <c r="DO793" s="56"/>
      <c r="DP793" s="56"/>
      <c r="DQ793" s="56"/>
      <c r="DR793" s="56"/>
      <c r="DS793" s="56"/>
      <c r="DT793" s="56"/>
      <c r="DU793" s="56"/>
      <c r="DV793" s="56"/>
      <c r="DW793" s="56"/>
      <c r="DX793" s="56"/>
      <c r="DY793" s="56"/>
      <c r="DZ793" s="56"/>
      <c r="EA793" s="56"/>
      <c r="EB793" s="56"/>
      <c r="EC793" s="56"/>
      <c r="ED793" s="56"/>
      <c r="EE793" s="56"/>
      <c r="EF793" s="56"/>
      <c r="EG793" s="56"/>
      <c r="EH793" s="56"/>
      <c r="EI793" s="56"/>
      <c r="EJ793" s="56"/>
      <c r="EK793" s="56"/>
      <c r="EL793" s="56"/>
      <c r="EM793" s="56"/>
      <c r="EN793" s="56"/>
      <c r="EO793" s="56"/>
      <c r="EP793" s="56"/>
      <c r="EQ793" s="56"/>
      <c r="ER793" s="56"/>
      <c r="ES793" s="56"/>
      <c r="ET793" s="56"/>
      <c r="EU793" s="56"/>
      <c r="EV793" s="56"/>
      <c r="EW793" s="56"/>
      <c r="EX793" s="56"/>
      <c r="EY793" s="56"/>
      <c r="EZ793" s="56"/>
      <c r="FA793" s="56"/>
      <c r="FB793" s="56"/>
      <c r="FC793" s="56"/>
      <c r="FD793" s="56"/>
      <c r="FE793" s="56"/>
      <c r="FF793" s="56"/>
      <c r="FG793" s="56"/>
      <c r="FH793" s="56"/>
      <c r="FI793" s="56"/>
      <c r="FJ793" s="56"/>
      <c r="FK793" s="56"/>
      <c r="FL793" s="56"/>
      <c r="FM793" s="56"/>
      <c r="FN793" s="56"/>
      <c r="FO793" s="56"/>
      <c r="FP793" s="56"/>
      <c r="FQ793" s="56"/>
      <c r="FR793" s="56"/>
      <c r="FS793" s="56"/>
      <c r="FT793" s="56"/>
      <c r="FU793" s="56"/>
      <c r="FV793" s="56"/>
      <c r="FW793" s="56"/>
      <c r="FX793" s="56"/>
      <c r="FY793" s="56"/>
      <c r="FZ793" s="56"/>
      <c r="GA793" s="56"/>
      <c r="GB793" s="56"/>
      <c r="GC793" s="56"/>
      <c r="GD793" s="56"/>
      <c r="GE793" s="56"/>
      <c r="GF793" s="56"/>
      <c r="GG793" s="56"/>
      <c r="GH793" s="56"/>
      <c r="GI793" s="56"/>
      <c r="GJ793" s="56"/>
      <c r="GK793" s="56"/>
      <c r="GL793" s="56"/>
      <c r="GM793" s="56"/>
      <c r="GN793" s="56"/>
      <c r="GO793" s="56"/>
      <c r="GP793" s="56"/>
      <c r="GQ793" s="56"/>
      <c r="GR793" s="56"/>
      <c r="GS793" s="56"/>
      <c r="GT793" s="56"/>
      <c r="GU793" s="56"/>
      <c r="GV793" s="56"/>
      <c r="GW793" s="56"/>
      <c r="GX793" s="56"/>
      <c r="GY793" s="56"/>
      <c r="GZ793" s="56"/>
      <c r="HA793" s="56"/>
      <c r="HB793" s="56"/>
      <c r="HC793" s="56"/>
      <c r="HD793" s="56"/>
      <c r="HE793" s="56"/>
      <c r="HF793" s="56"/>
      <c r="HG793" s="56"/>
      <c r="HH793" s="56"/>
      <c r="HI793" s="56"/>
      <c r="HJ793" s="56"/>
      <c r="HK793" s="56"/>
      <c r="HL793" s="56"/>
      <c r="HM793" s="56"/>
      <c r="HN793" s="56"/>
      <c r="HO793" s="56"/>
      <c r="HP793" s="56"/>
      <c r="HQ793" s="56"/>
      <c r="HR793" s="56"/>
      <c r="HS793" s="56"/>
      <c r="HT793" s="56"/>
      <c r="HU793" s="56"/>
      <c r="HV793" s="56"/>
      <c r="HW793" s="56"/>
      <c r="HX793" s="56"/>
      <c r="HY793" s="56"/>
      <c r="HZ793" s="56"/>
      <c r="IA793" s="56"/>
      <c r="IB793" s="56"/>
      <c r="IC793" s="56"/>
      <c r="ID793" s="56"/>
      <c r="IE793" s="56"/>
      <c r="IF793" s="56"/>
      <c r="IG793" s="56"/>
      <c r="IH793" s="56"/>
      <c r="II793" s="56"/>
      <c r="IJ793" s="56"/>
      <c r="IK793" s="56"/>
      <c r="IL793" s="56"/>
      <c r="IM793" s="56"/>
      <c r="IN793" s="56"/>
      <c r="IO793" s="56"/>
      <c r="IP793" s="56"/>
      <c r="IQ793" s="56"/>
      <c r="IR793" s="56"/>
      <c r="IS793" s="56"/>
      <c r="IT793" s="56"/>
      <c r="IU793" s="56"/>
      <c r="IV793" s="56"/>
      <c r="IW793" s="56"/>
      <c r="IX793" s="56"/>
    </row>
    <row r="794" spans="1:258">
      <c r="A794" s="143"/>
      <c r="B794" s="31">
        <v>259.01</v>
      </c>
      <c r="C794" s="48" t="s">
        <v>169</v>
      </c>
      <c r="D794" s="31">
        <v>250</v>
      </c>
      <c r="E794" s="31"/>
      <c r="F794" s="74">
        <v>26.47</v>
      </c>
      <c r="G794" s="74">
        <v>20.53</v>
      </c>
      <c r="H794" s="74">
        <v>28.06</v>
      </c>
      <c r="I794" s="74">
        <v>403.77</v>
      </c>
    </row>
    <row r="795" spans="1:258">
      <c r="A795" s="143"/>
      <c r="B795" s="41" t="s">
        <v>25</v>
      </c>
      <c r="C795" s="39" t="s">
        <v>26</v>
      </c>
      <c r="D795" s="31">
        <v>200</v>
      </c>
      <c r="E795" s="31"/>
      <c r="F795" s="74">
        <v>0.16</v>
      </c>
      <c r="G795" s="74">
        <v>0.16</v>
      </c>
      <c r="H795" s="49">
        <v>14.9</v>
      </c>
      <c r="I795" s="74">
        <v>62.69</v>
      </c>
    </row>
    <row r="796" spans="1:258">
      <c r="A796" s="143"/>
      <c r="B796" s="41"/>
      <c r="C796" s="43" t="s">
        <v>17</v>
      </c>
      <c r="D796" s="38">
        <v>50</v>
      </c>
      <c r="E796" s="38"/>
      <c r="F796" s="41">
        <v>3.16</v>
      </c>
      <c r="G796" s="42">
        <v>0.4</v>
      </c>
      <c r="H796" s="41">
        <v>19.32</v>
      </c>
      <c r="I796" s="38">
        <v>94</v>
      </c>
    </row>
    <row r="797" spans="1:258">
      <c r="A797" s="143"/>
      <c r="B797" s="41"/>
      <c r="C797" s="43" t="s">
        <v>27</v>
      </c>
      <c r="D797" s="38">
        <v>60</v>
      </c>
      <c r="E797" s="38"/>
      <c r="F797" s="42">
        <v>3.3</v>
      </c>
      <c r="G797" s="42">
        <v>0.6</v>
      </c>
      <c r="H797" s="41">
        <v>19.829999999999998</v>
      </c>
      <c r="I797" s="38">
        <v>99</v>
      </c>
    </row>
    <row r="798" spans="1:258">
      <c r="A798" s="143"/>
      <c r="B798" s="25" t="s">
        <v>28</v>
      </c>
      <c r="C798" s="95"/>
      <c r="D798" s="36">
        <f>SUM(D792:D797)</f>
        <v>910</v>
      </c>
      <c r="E798" s="36"/>
      <c r="F798" s="84">
        <f>SUM(F792:F797)</f>
        <v>39.889999999999986</v>
      </c>
      <c r="G798" s="84">
        <f>SUM(G792:G797)</f>
        <v>33.89</v>
      </c>
      <c r="H798" s="84">
        <f>SUM(H792:H797)</f>
        <v>106.07000000000001</v>
      </c>
      <c r="I798" s="84">
        <f>SUM(I792:I797)</f>
        <v>892.91000000000008</v>
      </c>
    </row>
    <row r="799" spans="1:258">
      <c r="A799" s="143"/>
      <c r="B799" s="25" t="s">
        <v>29</v>
      </c>
      <c r="C799" s="95"/>
      <c r="D799" s="95"/>
      <c r="E799" s="95"/>
      <c r="F799" s="95"/>
      <c r="G799" s="95"/>
      <c r="H799" s="95"/>
      <c r="I799" s="95"/>
    </row>
    <row r="800" spans="1:258">
      <c r="A800" s="143"/>
      <c r="B800" s="31">
        <v>421</v>
      </c>
      <c r="C800" s="48" t="s">
        <v>108</v>
      </c>
      <c r="D800" s="31">
        <v>75</v>
      </c>
      <c r="E800" s="31"/>
      <c r="F800" s="74">
        <v>4.78</v>
      </c>
      <c r="G800" s="74">
        <v>8.35</v>
      </c>
      <c r="H800" s="74">
        <v>33.65</v>
      </c>
      <c r="I800" s="49">
        <v>229.5</v>
      </c>
    </row>
    <row r="801" spans="1:10">
      <c r="A801" s="143"/>
      <c r="B801" s="31">
        <v>377</v>
      </c>
      <c r="C801" s="48" t="s">
        <v>69</v>
      </c>
      <c r="D801" s="31">
        <v>200</v>
      </c>
      <c r="E801" s="31"/>
      <c r="F801" s="74">
        <v>0.06</v>
      </c>
      <c r="G801" s="74">
        <v>0.01</v>
      </c>
      <c r="H801" s="74">
        <v>11.19</v>
      </c>
      <c r="I801" s="74">
        <v>46.28</v>
      </c>
    </row>
    <row r="802" spans="1:10">
      <c r="A802" s="143"/>
      <c r="B802" s="31">
        <v>338</v>
      </c>
      <c r="C802" s="48" t="s">
        <v>32</v>
      </c>
      <c r="D802" s="31">
        <v>100</v>
      </c>
      <c r="E802" s="31"/>
      <c r="F802" s="49">
        <v>0.4</v>
      </c>
      <c r="G802" s="49">
        <v>0.3</v>
      </c>
      <c r="H802" s="49">
        <v>10.3</v>
      </c>
      <c r="I802" s="31">
        <v>47</v>
      </c>
    </row>
    <row r="803" spans="1:10">
      <c r="A803" s="143"/>
      <c r="B803" s="25" t="s">
        <v>33</v>
      </c>
      <c r="C803" s="95"/>
      <c r="D803" s="36">
        <f>SUM(D800:D802)</f>
        <v>375</v>
      </c>
      <c r="E803" s="36"/>
      <c r="F803" s="84">
        <f>SUM(F800:F802)</f>
        <v>5.24</v>
      </c>
      <c r="G803" s="84">
        <f>SUM(G800:G802)</f>
        <v>8.66</v>
      </c>
      <c r="H803" s="84">
        <f>SUM(H800:H802)</f>
        <v>55.14</v>
      </c>
      <c r="I803" s="84">
        <f>SUM(I800:I802)</f>
        <v>322.77999999999997</v>
      </c>
    </row>
    <row r="804" spans="1:10">
      <c r="A804" s="143"/>
      <c r="B804" s="50" t="s">
        <v>34</v>
      </c>
      <c r="C804" s="95"/>
      <c r="D804" s="95"/>
      <c r="E804" s="95"/>
      <c r="F804" s="95"/>
      <c r="G804" s="95"/>
      <c r="H804" s="95"/>
      <c r="I804" s="95"/>
    </row>
    <row r="805" spans="1:10">
      <c r="A805" s="143"/>
      <c r="B805" s="118" t="s">
        <v>170</v>
      </c>
      <c r="C805" s="114" t="s">
        <v>222</v>
      </c>
      <c r="D805" s="118">
        <v>100</v>
      </c>
      <c r="E805" s="118"/>
      <c r="F805" s="132">
        <v>1.33</v>
      </c>
      <c r="G805" s="132">
        <v>5.18</v>
      </c>
      <c r="H805" s="132">
        <v>6.98</v>
      </c>
      <c r="I805" s="132">
        <v>79.23</v>
      </c>
      <c r="J805"/>
    </row>
    <row r="806" spans="1:10">
      <c r="A806" s="143"/>
      <c r="B806" s="58">
        <v>211</v>
      </c>
      <c r="C806" s="59" t="s">
        <v>74</v>
      </c>
      <c r="D806" s="58">
        <v>250</v>
      </c>
      <c r="E806" s="58"/>
      <c r="F806" s="61">
        <v>37.21</v>
      </c>
      <c r="G806" s="61">
        <v>35.869999999999997</v>
      </c>
      <c r="H806" s="61">
        <v>5.9</v>
      </c>
      <c r="I806" s="61">
        <v>495.31</v>
      </c>
    </row>
    <row r="807" spans="1:10">
      <c r="A807" s="143"/>
      <c r="B807" s="58">
        <v>376</v>
      </c>
      <c r="C807" s="59" t="s">
        <v>15</v>
      </c>
      <c r="D807" s="58">
        <v>200</v>
      </c>
      <c r="E807" s="58"/>
      <c r="F807" s="60"/>
      <c r="G807" s="60"/>
      <c r="H807" s="61">
        <v>11.09</v>
      </c>
      <c r="I807" s="61">
        <v>44.34</v>
      </c>
    </row>
    <row r="808" spans="1:10">
      <c r="A808" s="143"/>
      <c r="B808" s="58"/>
      <c r="C808" s="59" t="s">
        <v>17</v>
      </c>
      <c r="D808" s="58">
        <v>60</v>
      </c>
      <c r="E808" s="58"/>
      <c r="F808" s="61">
        <v>3.16</v>
      </c>
      <c r="G808" s="62">
        <v>0.4</v>
      </c>
      <c r="H808" s="61">
        <v>19.32</v>
      </c>
      <c r="I808" s="58">
        <v>94</v>
      </c>
    </row>
    <row r="809" spans="1:10">
      <c r="A809" s="143"/>
      <c r="B809" s="50" t="s">
        <v>38</v>
      </c>
      <c r="C809" s="95"/>
      <c r="D809" s="63">
        <f>SUM(D805:D808)</f>
        <v>610</v>
      </c>
      <c r="E809" s="63"/>
      <c r="F809" s="82">
        <f>SUM(F805:F808)</f>
        <v>41.7</v>
      </c>
      <c r="G809" s="82">
        <f>SUM(G805:G808)</f>
        <v>41.449999999999996</v>
      </c>
      <c r="H809" s="82">
        <f>SUM(H805:H808)</f>
        <v>43.29</v>
      </c>
      <c r="I809" s="82">
        <f>SUM(I805:I808)</f>
        <v>712.88</v>
      </c>
    </row>
    <row r="810" spans="1:10">
      <c r="A810" s="143"/>
      <c r="B810" s="50" t="s">
        <v>39</v>
      </c>
      <c r="C810" s="95"/>
      <c r="D810" s="13"/>
      <c r="E810" s="13"/>
      <c r="F810" s="13"/>
      <c r="G810" s="13"/>
      <c r="H810" s="13"/>
      <c r="I810" s="13"/>
    </row>
    <row r="811" spans="1:10">
      <c r="A811" s="143"/>
      <c r="B811" s="58">
        <v>376.02</v>
      </c>
      <c r="C811" s="59" t="s">
        <v>76</v>
      </c>
      <c r="D811" s="58">
        <v>200</v>
      </c>
      <c r="E811" s="58"/>
      <c r="F811" s="62">
        <v>5.8</v>
      </c>
      <c r="G811" s="58">
        <v>5</v>
      </c>
      <c r="H811" s="62">
        <v>9.6</v>
      </c>
      <c r="I811" s="58">
        <v>108</v>
      </c>
    </row>
    <row r="812" spans="1:10">
      <c r="A812" s="143"/>
      <c r="B812" s="58"/>
      <c r="C812" s="68" t="s">
        <v>41</v>
      </c>
      <c r="D812" s="69">
        <v>22</v>
      </c>
      <c r="E812" s="69"/>
      <c r="F812" s="70">
        <v>0.45</v>
      </c>
      <c r="G812" s="70">
        <v>2.86</v>
      </c>
      <c r="H812" s="70">
        <v>10.43</v>
      </c>
      <c r="I812" s="71">
        <v>69.33</v>
      </c>
    </row>
    <row r="813" spans="1:10">
      <c r="A813" s="143"/>
      <c r="B813" s="50" t="s">
        <v>42</v>
      </c>
      <c r="C813" s="95"/>
      <c r="D813" s="63">
        <f>SUM(D811:D812)</f>
        <v>222</v>
      </c>
      <c r="E813" s="63"/>
      <c r="F813" s="63">
        <f>SUM(F811:F812)</f>
        <v>6.25</v>
      </c>
      <c r="G813" s="63">
        <f>SUM(G811:G812)</f>
        <v>7.8599999999999994</v>
      </c>
      <c r="H813" s="63">
        <f>SUM(H811:H812)</f>
        <v>20.03</v>
      </c>
      <c r="I813" s="63">
        <f>SUM(I811:I812)</f>
        <v>177.32999999999998</v>
      </c>
    </row>
    <row r="814" spans="1:10">
      <c r="A814" s="143"/>
      <c r="B814" s="25" t="s">
        <v>43</v>
      </c>
      <c r="C814" s="95"/>
      <c r="D814" s="72">
        <f>D813+D809+D803+D798+D790</f>
        <v>2767</v>
      </c>
      <c r="E814" s="72"/>
      <c r="F814" s="93">
        <f>F813+F809+F803+F798+F790</f>
        <v>111.01999999999998</v>
      </c>
      <c r="G814" s="93">
        <f>G813+G809+G803+G798+G790</f>
        <v>112.56</v>
      </c>
      <c r="H814" s="93">
        <f>H813+H809+H803+H798+H790</f>
        <v>306.95000000000005</v>
      </c>
      <c r="I814" s="93">
        <f>I813+I809+I803+I798+I790</f>
        <v>2698.6000000000004</v>
      </c>
    </row>
    <row r="815" spans="1:10">
      <c r="A815" s="143"/>
      <c r="B815" s="143"/>
      <c r="C815" s="13"/>
      <c r="D815" s="13"/>
      <c r="E815" s="13"/>
      <c r="F815" s="13"/>
      <c r="G815" s="13"/>
      <c r="H815" s="13"/>
      <c r="I815" s="13"/>
    </row>
    <row r="816" spans="1:10">
      <c r="A816" s="143"/>
      <c r="B816" s="21" t="s">
        <v>3</v>
      </c>
      <c r="C816" s="147">
        <v>22</v>
      </c>
      <c r="D816" s="13"/>
      <c r="E816" s="13"/>
      <c r="F816" s="13"/>
      <c r="G816" s="226"/>
      <c r="H816" s="226"/>
      <c r="I816" s="226"/>
    </row>
    <row r="817" spans="1:9" ht="27.2" customHeight="1">
      <c r="A817" s="143"/>
      <c r="B817" s="22" t="s">
        <v>4</v>
      </c>
      <c r="C817" s="23" t="s">
        <v>5</v>
      </c>
      <c r="D817" s="3" t="s">
        <v>6</v>
      </c>
      <c r="E817" s="23"/>
      <c r="F817" s="3" t="s">
        <v>7</v>
      </c>
      <c r="G817" s="3"/>
      <c r="H817" s="3"/>
      <c r="I817" s="3" t="s">
        <v>8</v>
      </c>
    </row>
    <row r="818" spans="1:9" ht="25.7" customHeight="1">
      <c r="A818" s="143"/>
      <c r="B818" s="17"/>
      <c r="C818" s="13"/>
      <c r="D818" s="3"/>
      <c r="E818" s="23"/>
      <c r="F818" s="23" t="s">
        <v>9</v>
      </c>
      <c r="G818" s="23" t="s">
        <v>10</v>
      </c>
      <c r="H818" s="23" t="s">
        <v>11</v>
      </c>
      <c r="I818" s="3"/>
    </row>
    <row r="819" spans="1:9">
      <c r="A819" s="143"/>
      <c r="B819" s="24">
        <v>1</v>
      </c>
      <c r="C819" s="24">
        <v>2</v>
      </c>
      <c r="D819" s="24">
        <v>3</v>
      </c>
      <c r="E819" s="24"/>
      <c r="F819" s="24">
        <v>4</v>
      </c>
      <c r="G819" s="24">
        <v>5</v>
      </c>
      <c r="H819" s="24">
        <v>6</v>
      </c>
      <c r="I819" s="24">
        <v>7</v>
      </c>
    </row>
    <row r="820" spans="1:9">
      <c r="A820" s="143"/>
      <c r="B820" s="25" t="s">
        <v>12</v>
      </c>
      <c r="C820" s="95"/>
      <c r="D820" s="13"/>
      <c r="E820" s="13"/>
      <c r="F820" s="13"/>
      <c r="G820" s="13"/>
      <c r="H820" s="13"/>
      <c r="I820" s="13"/>
    </row>
    <row r="821" spans="1:9">
      <c r="A821" s="143"/>
      <c r="B821" s="178">
        <v>16</v>
      </c>
      <c r="C821" s="48" t="s">
        <v>44</v>
      </c>
      <c r="D821" s="31">
        <v>15</v>
      </c>
      <c r="E821" s="113"/>
      <c r="F821" s="49">
        <v>3.9</v>
      </c>
      <c r="G821" s="74">
        <v>3.92</v>
      </c>
      <c r="H821" s="75"/>
      <c r="I821" s="32">
        <v>11.09</v>
      </c>
    </row>
    <row r="822" spans="1:9" ht="26.85" customHeight="1">
      <c r="A822" s="143"/>
      <c r="B822" s="65">
        <v>173.05</v>
      </c>
      <c r="C822" s="76" t="s">
        <v>45</v>
      </c>
      <c r="D822" s="77">
        <v>250</v>
      </c>
      <c r="E822" s="113"/>
      <c r="F822" s="71">
        <v>9.82</v>
      </c>
      <c r="G822" s="71">
        <v>14.16</v>
      </c>
      <c r="H822" s="71">
        <v>66.66</v>
      </c>
      <c r="I822" s="32">
        <v>18.11</v>
      </c>
    </row>
    <row r="823" spans="1:9">
      <c r="A823" s="143"/>
      <c r="B823" s="65">
        <v>382</v>
      </c>
      <c r="C823" s="27" t="s">
        <v>31</v>
      </c>
      <c r="D823" s="26">
        <v>180</v>
      </c>
      <c r="E823" s="33"/>
      <c r="F823" s="32">
        <v>3.5</v>
      </c>
      <c r="G823" s="32">
        <v>2.9</v>
      </c>
      <c r="H823" s="32">
        <v>22.58</v>
      </c>
      <c r="I823" s="32">
        <v>129.87</v>
      </c>
    </row>
    <row r="824" spans="1:9">
      <c r="A824" s="143"/>
      <c r="B824" s="65"/>
      <c r="C824" s="48" t="s">
        <v>17</v>
      </c>
      <c r="D824" s="31">
        <v>50</v>
      </c>
      <c r="E824" s="31"/>
      <c r="F824" s="74">
        <v>4.74</v>
      </c>
      <c r="G824" s="49">
        <v>0.6</v>
      </c>
      <c r="H824" s="74">
        <v>28.98</v>
      </c>
      <c r="I824" s="31">
        <v>141</v>
      </c>
    </row>
    <row r="825" spans="1:9">
      <c r="A825" s="143"/>
      <c r="B825" s="65">
        <v>338.02</v>
      </c>
      <c r="C825" s="27" t="s">
        <v>46</v>
      </c>
      <c r="D825" s="26">
        <v>100</v>
      </c>
      <c r="E825" s="33"/>
      <c r="F825" s="49">
        <v>0.4</v>
      </c>
      <c r="G825" s="49">
        <v>0.4</v>
      </c>
      <c r="H825" s="49">
        <v>9.8000000000000007</v>
      </c>
      <c r="I825" s="31">
        <v>47</v>
      </c>
    </row>
    <row r="826" spans="1:9">
      <c r="A826" s="143"/>
      <c r="B826" s="25" t="s">
        <v>19</v>
      </c>
      <c r="C826" s="95"/>
      <c r="D826" s="36">
        <f>SUM(D821:D825)</f>
        <v>595</v>
      </c>
      <c r="E826" s="36"/>
      <c r="F826" s="84">
        <f>SUM(F821:F825)</f>
        <v>22.36</v>
      </c>
      <c r="G826" s="84">
        <f>SUM(G821:G825)</f>
        <v>21.979999999999997</v>
      </c>
      <c r="H826" s="84">
        <f>SUM(H821:H825)</f>
        <v>128.02000000000001</v>
      </c>
      <c r="I826" s="84">
        <f>SUM(I821:I825)</f>
        <v>347.07</v>
      </c>
    </row>
    <row r="827" spans="1:9">
      <c r="A827" s="143"/>
      <c r="B827" s="25" t="s">
        <v>20</v>
      </c>
      <c r="C827" s="95"/>
      <c r="D827" s="13"/>
      <c r="E827" s="13"/>
      <c r="F827" s="13"/>
      <c r="G827" s="13"/>
      <c r="H827" s="13"/>
      <c r="I827" s="13"/>
    </row>
    <row r="828" spans="1:9" ht="31.5">
      <c r="A828" s="143"/>
      <c r="B828" s="80" t="s">
        <v>63</v>
      </c>
      <c r="C828" s="114" t="s">
        <v>97</v>
      </c>
      <c r="D828" s="38">
        <v>100</v>
      </c>
      <c r="E828" s="40"/>
      <c r="F828" s="41">
        <v>3.15</v>
      </c>
      <c r="G828" s="41">
        <v>6.2</v>
      </c>
      <c r="H828" s="41">
        <v>11.86</v>
      </c>
      <c r="I828" s="41">
        <v>116.6</v>
      </c>
    </row>
    <row r="829" spans="1:9" ht="31.5">
      <c r="A829" s="143"/>
      <c r="B829" s="38" t="s">
        <v>213</v>
      </c>
      <c r="C829" s="43" t="s">
        <v>200</v>
      </c>
      <c r="D829" s="118">
        <v>255</v>
      </c>
      <c r="E829" s="40"/>
      <c r="F829" s="41">
        <v>1.06</v>
      </c>
      <c r="G829" s="41">
        <v>5.1100000000000003</v>
      </c>
      <c r="H829" s="41">
        <v>8.49</v>
      </c>
      <c r="I829" s="41">
        <v>84.26</v>
      </c>
    </row>
    <row r="830" spans="1:9">
      <c r="A830" s="143"/>
      <c r="B830" s="115">
        <v>294</v>
      </c>
      <c r="C830" s="116" t="s">
        <v>81</v>
      </c>
      <c r="D830" s="26">
        <v>100</v>
      </c>
      <c r="E830" s="40"/>
      <c r="F830" s="29">
        <v>16.87</v>
      </c>
      <c r="G830" s="29">
        <v>7.13</v>
      </c>
      <c r="H830" s="29">
        <v>1.29</v>
      </c>
      <c r="I830" s="29">
        <v>136.21</v>
      </c>
    </row>
    <row r="831" spans="1:9" ht="29.1" customHeight="1">
      <c r="A831" s="143"/>
      <c r="B831" s="38" t="s">
        <v>23</v>
      </c>
      <c r="C831" s="27" t="s">
        <v>207</v>
      </c>
      <c r="D831" s="106">
        <v>185</v>
      </c>
      <c r="E831" s="113"/>
      <c r="F831" s="42">
        <v>7.55</v>
      </c>
      <c r="G831" s="41">
        <v>5.36</v>
      </c>
      <c r="H831" s="42">
        <v>51.56</v>
      </c>
      <c r="I831" s="42">
        <v>284.70999999999998</v>
      </c>
    </row>
    <row r="832" spans="1:9">
      <c r="A832" s="143"/>
      <c r="B832" s="41" t="s">
        <v>25</v>
      </c>
      <c r="C832" s="39" t="s">
        <v>171</v>
      </c>
      <c r="D832" s="38">
        <v>200</v>
      </c>
      <c r="E832" s="40"/>
      <c r="F832" s="41">
        <v>0.16</v>
      </c>
      <c r="G832" s="41">
        <v>0.04</v>
      </c>
      <c r="H832" s="41">
        <v>15.42</v>
      </c>
      <c r="I832" s="42">
        <v>63.6</v>
      </c>
    </row>
    <row r="833" spans="1:9">
      <c r="A833" s="143"/>
      <c r="B833" s="41"/>
      <c r="C833" s="39" t="s">
        <v>17</v>
      </c>
      <c r="D833" s="38">
        <v>40</v>
      </c>
      <c r="E833" s="40"/>
      <c r="F833" s="41">
        <v>3.16</v>
      </c>
      <c r="G833" s="42">
        <v>0.4</v>
      </c>
      <c r="H833" s="41">
        <v>19.32</v>
      </c>
      <c r="I833" s="38">
        <v>94</v>
      </c>
    </row>
    <row r="834" spans="1:9">
      <c r="A834" s="143"/>
      <c r="B834" s="41"/>
      <c r="C834" s="39" t="s">
        <v>27</v>
      </c>
      <c r="D834" s="38">
        <v>50</v>
      </c>
      <c r="E834" s="40"/>
      <c r="F834" s="42">
        <v>3.3</v>
      </c>
      <c r="G834" s="42">
        <v>0.6</v>
      </c>
      <c r="H834" s="41">
        <v>19.829999999999998</v>
      </c>
      <c r="I834" s="38">
        <v>99</v>
      </c>
    </row>
    <row r="835" spans="1:9">
      <c r="A835" s="143"/>
      <c r="B835" s="125" t="s">
        <v>28</v>
      </c>
      <c r="C835" s="95"/>
      <c r="D835" s="45">
        <f>SUM(D828:D834)</f>
        <v>930</v>
      </c>
      <c r="E835" s="45"/>
      <c r="F835" s="47">
        <f>SUM(F828:F834)</f>
        <v>35.25</v>
      </c>
      <c r="G835" s="47">
        <f>SUM(G828:G834)</f>
        <v>24.84</v>
      </c>
      <c r="H835" s="47">
        <f>SUM(H828:H834)</f>
        <v>127.77</v>
      </c>
      <c r="I835" s="47">
        <f>SUM(I828:I834)</f>
        <v>878.38</v>
      </c>
    </row>
    <row r="836" spans="1:9">
      <c r="A836" s="143"/>
      <c r="B836" s="25" t="s">
        <v>29</v>
      </c>
      <c r="C836" s="95"/>
      <c r="D836" s="95"/>
      <c r="E836" s="95"/>
      <c r="F836" s="95"/>
      <c r="G836" s="95"/>
      <c r="H836" s="95"/>
      <c r="I836" s="95"/>
    </row>
    <row r="837" spans="1:9">
      <c r="A837" s="143"/>
      <c r="B837" s="31">
        <v>421</v>
      </c>
      <c r="C837" s="48" t="s">
        <v>30</v>
      </c>
      <c r="D837" s="31">
        <v>42</v>
      </c>
      <c r="E837" s="31"/>
      <c r="F837" s="35">
        <v>3.5</v>
      </c>
      <c r="G837" s="35">
        <v>4</v>
      </c>
      <c r="H837" s="35">
        <v>16</v>
      </c>
      <c r="I837" s="26">
        <v>110</v>
      </c>
    </row>
    <row r="838" spans="1:9">
      <c r="A838" s="143"/>
      <c r="B838" s="31">
        <v>378</v>
      </c>
      <c r="C838" s="48" t="s">
        <v>54</v>
      </c>
      <c r="D838" s="31">
        <v>200</v>
      </c>
      <c r="E838" s="31"/>
      <c r="F838" s="74">
        <v>1.61</v>
      </c>
      <c r="G838" s="74">
        <v>1.39</v>
      </c>
      <c r="H838" s="74">
        <v>13.76</v>
      </c>
      <c r="I838" s="74">
        <v>74.34</v>
      </c>
    </row>
    <row r="839" spans="1:9">
      <c r="A839" s="143"/>
      <c r="B839" s="31">
        <v>338</v>
      </c>
      <c r="C839" s="48" t="s">
        <v>32</v>
      </c>
      <c r="D839" s="31">
        <v>100</v>
      </c>
      <c r="E839" s="31"/>
      <c r="F839" s="49">
        <v>0.4</v>
      </c>
      <c r="G839" s="49">
        <v>0.3</v>
      </c>
      <c r="H839" s="49">
        <v>10.3</v>
      </c>
      <c r="I839" s="31">
        <v>47</v>
      </c>
    </row>
    <row r="840" spans="1:9">
      <c r="A840" s="143"/>
      <c r="B840" s="25" t="s">
        <v>33</v>
      </c>
      <c r="C840" s="95"/>
      <c r="D840" s="36">
        <f>SUM(D837:D839)</f>
        <v>342</v>
      </c>
      <c r="E840" s="36"/>
      <c r="F840" s="37">
        <f>SUM(F837:F839)</f>
        <v>5.5100000000000007</v>
      </c>
      <c r="G840" s="37">
        <f>SUM(G837:G839)</f>
        <v>5.6899999999999995</v>
      </c>
      <c r="H840" s="37">
        <f>SUM(H837:H839)</f>
        <v>40.06</v>
      </c>
      <c r="I840" s="37">
        <f>SUM(I837:I839)</f>
        <v>231.34</v>
      </c>
    </row>
    <row r="841" spans="1:9">
      <c r="A841" s="143"/>
      <c r="B841" s="50" t="s">
        <v>34</v>
      </c>
      <c r="C841" s="95"/>
      <c r="D841" s="95"/>
      <c r="E841" s="95"/>
      <c r="F841" s="95"/>
      <c r="G841" s="95"/>
      <c r="H841" s="95"/>
      <c r="I841" s="95"/>
    </row>
    <row r="842" spans="1:9">
      <c r="A842" s="143"/>
      <c r="B842" s="58">
        <v>45</v>
      </c>
      <c r="C842" s="59" t="s">
        <v>48</v>
      </c>
      <c r="D842" s="118">
        <v>100</v>
      </c>
      <c r="E842" s="118"/>
      <c r="F842" s="41">
        <v>1.68</v>
      </c>
      <c r="G842" s="41">
        <v>6.83</v>
      </c>
      <c r="H842" s="41">
        <v>4.96</v>
      </c>
      <c r="I842" s="41">
        <v>88.58</v>
      </c>
    </row>
    <row r="843" spans="1:9" ht="17.100000000000001" customHeight="1">
      <c r="A843" s="143"/>
      <c r="B843" s="38">
        <v>268</v>
      </c>
      <c r="C843" s="43" t="s">
        <v>172</v>
      </c>
      <c r="D843" s="118">
        <v>100</v>
      </c>
      <c r="E843" s="118"/>
      <c r="F843" s="41">
        <v>14.82</v>
      </c>
      <c r="G843" s="41">
        <v>12.06</v>
      </c>
      <c r="H843" s="42">
        <v>14</v>
      </c>
      <c r="I843" s="41">
        <v>223.65</v>
      </c>
    </row>
    <row r="844" spans="1:9" ht="26.85" customHeight="1">
      <c r="A844" s="143"/>
      <c r="B844" s="38">
        <v>487</v>
      </c>
      <c r="C844" s="43" t="s">
        <v>138</v>
      </c>
      <c r="D844" s="118">
        <v>180</v>
      </c>
      <c r="E844" s="118"/>
      <c r="F844" s="41">
        <v>3.8</v>
      </c>
      <c r="G844" s="42">
        <v>4.2</v>
      </c>
      <c r="H844" s="41">
        <v>29.54</v>
      </c>
      <c r="I844" s="41">
        <v>171.76</v>
      </c>
    </row>
    <row r="845" spans="1:9">
      <c r="A845" s="143"/>
      <c r="B845" s="31">
        <v>377</v>
      </c>
      <c r="C845" s="48" t="s">
        <v>69</v>
      </c>
      <c r="D845" s="31">
        <v>200</v>
      </c>
      <c r="E845" s="31"/>
      <c r="F845" s="74">
        <v>0.06</v>
      </c>
      <c r="G845" s="74">
        <v>0.01</v>
      </c>
      <c r="H845" s="74">
        <v>11.19</v>
      </c>
      <c r="I845" s="74">
        <v>46.28</v>
      </c>
    </row>
    <row r="846" spans="1:9">
      <c r="A846" s="143"/>
      <c r="B846" s="58"/>
      <c r="C846" s="59" t="s">
        <v>17</v>
      </c>
      <c r="D846" s="58">
        <v>60</v>
      </c>
      <c r="E846" s="58"/>
      <c r="F846" s="61">
        <v>2.37</v>
      </c>
      <c r="G846" s="62">
        <v>0.3</v>
      </c>
      <c r="H846" s="61">
        <v>14.49</v>
      </c>
      <c r="I846" s="62">
        <v>70.5</v>
      </c>
    </row>
    <row r="847" spans="1:9">
      <c r="A847" s="143"/>
      <c r="B847" s="50" t="s">
        <v>38</v>
      </c>
      <c r="C847" s="95"/>
      <c r="D847" s="63">
        <f>SUM(D842:D846)</f>
        <v>640</v>
      </c>
      <c r="E847" s="63"/>
      <c r="F847" s="82">
        <f>SUM(F842:F846)</f>
        <v>22.73</v>
      </c>
      <c r="G847" s="82">
        <f>SUM(G842:G846)</f>
        <v>23.400000000000002</v>
      </c>
      <c r="H847" s="82">
        <f>SUM(H842:H846)</f>
        <v>74.179999999999993</v>
      </c>
      <c r="I847" s="82">
        <f>SUM(I842:I846)</f>
        <v>600.77</v>
      </c>
    </row>
    <row r="848" spans="1:9">
      <c r="A848" s="143"/>
      <c r="B848" s="50" t="s">
        <v>39</v>
      </c>
      <c r="C848" s="95"/>
      <c r="D848" s="95"/>
      <c r="E848" s="95"/>
      <c r="F848" s="95"/>
      <c r="G848" s="95"/>
      <c r="H848" s="95"/>
      <c r="I848" s="95"/>
    </row>
    <row r="849" spans="1:9">
      <c r="A849" s="143"/>
      <c r="B849" s="58">
        <v>376.03</v>
      </c>
      <c r="C849" s="59" t="s">
        <v>58</v>
      </c>
      <c r="D849" s="58">
        <v>200</v>
      </c>
      <c r="E849" s="58"/>
      <c r="F849" s="62">
        <v>5.8</v>
      </c>
      <c r="G849" s="58">
        <v>5</v>
      </c>
      <c r="H849" s="58">
        <v>8</v>
      </c>
      <c r="I849" s="58">
        <v>106</v>
      </c>
    </row>
    <row r="850" spans="1:9">
      <c r="A850" s="143"/>
      <c r="B850" s="58"/>
      <c r="C850" s="68" t="s">
        <v>59</v>
      </c>
      <c r="D850" s="69">
        <v>21</v>
      </c>
      <c r="E850" s="69"/>
      <c r="F850" s="81">
        <v>0.73</v>
      </c>
      <c r="G850" s="81">
        <v>7.35</v>
      </c>
      <c r="H850" s="81">
        <v>11.34</v>
      </c>
      <c r="I850" s="71">
        <v>115.5</v>
      </c>
    </row>
    <row r="851" spans="1:9">
      <c r="A851" s="143"/>
      <c r="B851" s="50" t="s">
        <v>42</v>
      </c>
      <c r="C851" s="95"/>
      <c r="D851" s="63">
        <f>SUM(D849:D850)</f>
        <v>221</v>
      </c>
      <c r="E851" s="63"/>
      <c r="F851" s="63">
        <f>SUM(F849:F850)</f>
        <v>6.5299999999999994</v>
      </c>
      <c r="G851" s="63">
        <f>SUM(G849:G850)</f>
        <v>12.35</v>
      </c>
      <c r="H851" s="63">
        <f>SUM(H849:H850)</f>
        <v>19.34</v>
      </c>
      <c r="I851" s="63">
        <f>SUM(I849:I850)</f>
        <v>221.5</v>
      </c>
    </row>
    <row r="852" spans="1:9">
      <c r="A852" s="143"/>
      <c r="B852" s="25" t="s">
        <v>43</v>
      </c>
      <c r="C852" s="95"/>
      <c r="D852" s="72">
        <f>D851+D847+D840+D835+D826</f>
        <v>2728</v>
      </c>
      <c r="E852" s="72"/>
      <c r="F852" s="93">
        <f>F851+F847+F840+F835+F826</f>
        <v>92.38</v>
      </c>
      <c r="G852" s="93">
        <f>G851+G847+G840+G835+G826</f>
        <v>88.259999999999991</v>
      </c>
      <c r="H852" s="93">
        <f>H851+H847+H840+H835+H826</f>
        <v>389.37</v>
      </c>
      <c r="I852" s="93">
        <f>I851+I847+I840+I835+I826</f>
        <v>2279.06</v>
      </c>
    </row>
    <row r="853" spans="1:9">
      <c r="A853" s="143"/>
      <c r="B853" s="19"/>
      <c r="C853" s="20"/>
      <c r="D853" s="20"/>
      <c r="E853" s="20"/>
      <c r="F853" s="20"/>
      <c r="G853" s="20"/>
      <c r="H853" s="20"/>
      <c r="I853" s="20"/>
    </row>
    <row r="854" spans="1:9">
      <c r="A854" s="143"/>
      <c r="B854" s="143"/>
      <c r="C854" s="13"/>
      <c r="D854" s="13"/>
      <c r="E854" s="13"/>
      <c r="F854" s="13"/>
      <c r="G854" s="13"/>
      <c r="H854" s="13"/>
      <c r="I854" s="13"/>
    </row>
    <row r="855" spans="1:9">
      <c r="A855" s="143"/>
      <c r="B855" s="21" t="s">
        <v>3</v>
      </c>
      <c r="C855" s="147">
        <v>23</v>
      </c>
      <c r="D855" s="13"/>
      <c r="E855" s="13"/>
      <c r="F855" s="13"/>
      <c r="G855" s="226"/>
      <c r="H855" s="226"/>
      <c r="I855" s="226"/>
    </row>
    <row r="856" spans="1:9" ht="23.65" customHeight="1">
      <c r="A856" s="143"/>
      <c r="B856" s="22" t="s">
        <v>4</v>
      </c>
      <c r="C856" s="23" t="s">
        <v>5</v>
      </c>
      <c r="D856" s="3" t="s">
        <v>6</v>
      </c>
      <c r="E856" s="23"/>
      <c r="F856" s="3" t="s">
        <v>7</v>
      </c>
      <c r="G856" s="3"/>
      <c r="H856" s="3"/>
      <c r="I856" s="3" t="s">
        <v>8</v>
      </c>
    </row>
    <row r="857" spans="1:9" ht="27.95" customHeight="1">
      <c r="A857" s="143"/>
      <c r="B857" s="148"/>
      <c r="C857" s="95"/>
      <c r="D857" s="3"/>
      <c r="E857" s="23"/>
      <c r="F857" s="23" t="s">
        <v>9</v>
      </c>
      <c r="G857" s="23" t="s">
        <v>10</v>
      </c>
      <c r="H857" s="23" t="s">
        <v>11</v>
      </c>
      <c r="I857" s="3"/>
    </row>
    <row r="858" spans="1:9">
      <c r="A858" s="143"/>
      <c r="B858" s="24">
        <v>1</v>
      </c>
      <c r="C858" s="24">
        <v>2</v>
      </c>
      <c r="D858" s="24">
        <v>3</v>
      </c>
      <c r="E858" s="24"/>
      <c r="F858" s="24">
        <v>4</v>
      </c>
      <c r="G858" s="24">
        <v>5</v>
      </c>
      <c r="H858" s="24">
        <v>6</v>
      </c>
      <c r="I858" s="24">
        <v>7</v>
      </c>
    </row>
    <row r="859" spans="1:9">
      <c r="A859" s="143"/>
      <c r="B859" s="25" t="s">
        <v>12</v>
      </c>
      <c r="C859" s="95"/>
      <c r="D859" s="95"/>
      <c r="E859" s="95"/>
      <c r="F859" s="95"/>
      <c r="G859" s="95"/>
      <c r="H859" s="95"/>
      <c r="I859" s="95"/>
    </row>
    <row r="860" spans="1:9">
      <c r="A860" s="143"/>
      <c r="B860" s="31">
        <v>14</v>
      </c>
      <c r="C860" s="27" t="s">
        <v>135</v>
      </c>
      <c r="D860" s="28">
        <v>120</v>
      </c>
      <c r="E860" s="29"/>
      <c r="F860" s="30">
        <v>7.6</v>
      </c>
      <c r="G860" s="30">
        <v>3.9</v>
      </c>
      <c r="H860" s="30">
        <v>0</v>
      </c>
      <c r="I860" s="32">
        <v>118.3</v>
      </c>
    </row>
    <row r="861" spans="1:9" ht="20.100000000000001" customHeight="1">
      <c r="A861" s="143"/>
      <c r="B861" s="31">
        <v>223.01</v>
      </c>
      <c r="C861" s="66" t="s">
        <v>99</v>
      </c>
      <c r="D861" s="133">
        <v>250</v>
      </c>
      <c r="E861" s="33"/>
      <c r="F861" s="179">
        <v>10.5</v>
      </c>
      <c r="G861" s="179">
        <v>13.85</v>
      </c>
      <c r="H861" s="179">
        <v>52.87</v>
      </c>
      <c r="I861" s="179">
        <f>H861*4+G861*9+F861*4</f>
        <v>378.13</v>
      </c>
    </row>
    <row r="862" spans="1:9">
      <c r="A862" s="143"/>
      <c r="B862" s="31">
        <v>377</v>
      </c>
      <c r="C862" s="27" t="s">
        <v>69</v>
      </c>
      <c r="D862" s="127" t="s">
        <v>70</v>
      </c>
      <c r="E862" s="33"/>
      <c r="F862" s="128">
        <v>0.06</v>
      </c>
      <c r="G862" s="128">
        <v>0.01</v>
      </c>
      <c r="H862" s="128">
        <v>11.19</v>
      </c>
      <c r="I862" s="128">
        <v>46.28</v>
      </c>
    </row>
    <row r="863" spans="1:9">
      <c r="A863" s="143"/>
      <c r="B863" s="31"/>
      <c r="C863" s="48" t="s">
        <v>17</v>
      </c>
      <c r="D863" s="31">
        <v>50</v>
      </c>
      <c r="E863" s="31"/>
      <c r="F863" s="74">
        <v>4.74</v>
      </c>
      <c r="G863" s="49">
        <v>0.6</v>
      </c>
      <c r="H863" s="74">
        <v>28.98</v>
      </c>
      <c r="I863" s="31">
        <v>141</v>
      </c>
    </row>
    <row r="864" spans="1:9">
      <c r="A864" s="143"/>
      <c r="B864" s="31">
        <v>338</v>
      </c>
      <c r="C864" s="27" t="s">
        <v>46</v>
      </c>
      <c r="D864" s="26">
        <v>100</v>
      </c>
      <c r="E864" s="33"/>
      <c r="F864" s="35">
        <v>0.4</v>
      </c>
      <c r="G864" s="35">
        <v>0.4</v>
      </c>
      <c r="H864" s="35">
        <v>9.8000000000000007</v>
      </c>
      <c r="I864" s="26">
        <v>47</v>
      </c>
    </row>
    <row r="865" spans="1:9">
      <c r="A865" s="143"/>
      <c r="B865" s="25" t="s">
        <v>19</v>
      </c>
      <c r="C865" s="95"/>
      <c r="D865" s="36">
        <f>SUM(D860:D864)</f>
        <v>520</v>
      </c>
      <c r="E865" s="36"/>
      <c r="F865" s="84">
        <f>SUM(F860:F864)</f>
        <v>23.299999999999997</v>
      </c>
      <c r="G865" s="84">
        <f>SUM(G860:G864)</f>
        <v>18.760000000000002</v>
      </c>
      <c r="H865" s="84">
        <f>SUM(H860:H864)</f>
        <v>102.84</v>
      </c>
      <c r="I865" s="84">
        <f>SUM(I860:I864)</f>
        <v>730.71</v>
      </c>
    </row>
    <row r="866" spans="1:9">
      <c r="A866" s="143"/>
      <c r="B866" s="25" t="s">
        <v>20</v>
      </c>
      <c r="C866" s="95"/>
      <c r="D866" s="95"/>
      <c r="E866" s="95"/>
      <c r="F866" s="180"/>
      <c r="G866" s="180"/>
      <c r="H866" s="180"/>
      <c r="I866" s="180"/>
    </row>
    <row r="867" spans="1:9" ht="31.5">
      <c r="A867" s="143"/>
      <c r="B867" s="38"/>
      <c r="C867" s="114" t="s">
        <v>173</v>
      </c>
      <c r="D867" s="38">
        <v>100</v>
      </c>
      <c r="E867" s="40"/>
      <c r="F867" s="41">
        <v>2.1</v>
      </c>
      <c r="G867" s="41">
        <v>5.18</v>
      </c>
      <c r="H867" s="41">
        <v>7.41</v>
      </c>
      <c r="I867" s="38">
        <v>85</v>
      </c>
    </row>
    <row r="868" spans="1:9" ht="26.85" customHeight="1">
      <c r="A868" s="143"/>
      <c r="B868" s="38" t="s">
        <v>49</v>
      </c>
      <c r="C868" s="39" t="s">
        <v>66</v>
      </c>
      <c r="D868" s="107">
        <v>250</v>
      </c>
      <c r="E868" s="40"/>
      <c r="F868" s="41">
        <v>5.87</v>
      </c>
      <c r="G868" s="41">
        <v>5.37</v>
      </c>
      <c r="H868" s="41">
        <v>19.27</v>
      </c>
      <c r="I868" s="41">
        <v>128.37</v>
      </c>
    </row>
    <row r="869" spans="1:9">
      <c r="A869" s="143"/>
      <c r="B869" s="29" t="s">
        <v>80</v>
      </c>
      <c r="C869" s="78" t="s">
        <v>174</v>
      </c>
      <c r="D869" s="28">
        <v>100</v>
      </c>
      <c r="E869" s="40"/>
      <c r="F869" s="29">
        <v>11.99</v>
      </c>
      <c r="G869" s="29">
        <v>17.97</v>
      </c>
      <c r="H869" s="29">
        <v>1.51</v>
      </c>
      <c r="I869" s="29">
        <v>215.73</v>
      </c>
    </row>
    <row r="870" spans="1:9" ht="26.85" customHeight="1">
      <c r="A870" s="143"/>
      <c r="B870" s="38" t="s">
        <v>23</v>
      </c>
      <c r="C870" s="27" t="s">
        <v>131</v>
      </c>
      <c r="D870" s="28">
        <v>180</v>
      </c>
      <c r="E870" s="40"/>
      <c r="F870" s="29">
        <v>4.1399999999999997</v>
      </c>
      <c r="G870" s="29">
        <v>5.03</v>
      </c>
      <c r="H870" s="29">
        <v>22.75</v>
      </c>
      <c r="I870" s="29">
        <f>H870*4+G870*9+F870*4</f>
        <v>152.83000000000001</v>
      </c>
    </row>
    <row r="871" spans="1:9">
      <c r="A871" s="143"/>
      <c r="B871" s="38" t="s">
        <v>25</v>
      </c>
      <c r="C871" s="27" t="s">
        <v>15</v>
      </c>
      <c r="D871" s="26" t="s">
        <v>16</v>
      </c>
      <c r="E871" s="80"/>
      <c r="F871" s="34"/>
      <c r="G871" s="34"/>
      <c r="H871" s="32">
        <v>11.09</v>
      </c>
      <c r="I871" s="32">
        <v>44.34</v>
      </c>
    </row>
    <row r="872" spans="1:9">
      <c r="A872" s="143"/>
      <c r="B872" s="41"/>
      <c r="C872" s="39" t="s">
        <v>17</v>
      </c>
      <c r="D872" s="38">
        <v>40</v>
      </c>
      <c r="E872" s="40"/>
      <c r="F872" s="41">
        <v>3.16</v>
      </c>
      <c r="G872" s="42">
        <v>0.4</v>
      </c>
      <c r="H872" s="41">
        <v>19.32</v>
      </c>
      <c r="I872" s="38">
        <v>94</v>
      </c>
    </row>
    <row r="873" spans="1:9">
      <c r="A873" s="143"/>
      <c r="B873" s="41"/>
      <c r="C873" s="39" t="s">
        <v>27</v>
      </c>
      <c r="D873" s="38">
        <v>50</v>
      </c>
      <c r="E873" s="40"/>
      <c r="F873" s="42">
        <v>3.3</v>
      </c>
      <c r="G873" s="42">
        <v>0.6</v>
      </c>
      <c r="H873" s="41">
        <v>19.829999999999998</v>
      </c>
      <c r="I873" s="38">
        <v>99</v>
      </c>
    </row>
    <row r="874" spans="1:9">
      <c r="A874" s="143"/>
      <c r="B874" s="125" t="s">
        <v>28</v>
      </c>
      <c r="C874" s="95"/>
      <c r="D874" s="45">
        <f>SUM(D867:D873)</f>
        <v>720</v>
      </c>
      <c r="E874" s="45"/>
      <c r="F874" s="47">
        <f>SUM(F867:F873)</f>
        <v>30.560000000000002</v>
      </c>
      <c r="G874" s="47">
        <f>SUM(G867:G873)</f>
        <v>34.549999999999997</v>
      </c>
      <c r="H874" s="47">
        <f>SUM(H867:H873)</f>
        <v>101.17999999999999</v>
      </c>
      <c r="I874" s="47">
        <f>SUM(I867:I873)</f>
        <v>819.2700000000001</v>
      </c>
    </row>
    <row r="875" spans="1:9">
      <c r="A875" s="143"/>
      <c r="B875" s="25" t="s">
        <v>29</v>
      </c>
      <c r="C875" s="95"/>
      <c r="D875" s="95"/>
      <c r="E875" s="95"/>
      <c r="F875" s="180"/>
      <c r="G875" s="180"/>
      <c r="H875" s="180"/>
      <c r="I875" s="180"/>
    </row>
    <row r="876" spans="1:9">
      <c r="A876" s="143"/>
      <c r="B876" s="31"/>
      <c r="C876" s="48" t="s">
        <v>176</v>
      </c>
      <c r="D876" s="31">
        <v>75</v>
      </c>
      <c r="E876" s="31"/>
      <c r="F876" s="74">
        <v>7.64</v>
      </c>
      <c r="G876" s="74">
        <v>9.69</v>
      </c>
      <c r="H876" s="74">
        <v>32.28</v>
      </c>
      <c r="I876" s="74">
        <v>247.41</v>
      </c>
    </row>
    <row r="877" spans="1:9">
      <c r="A877" s="143"/>
      <c r="B877" s="31">
        <v>378</v>
      </c>
      <c r="C877" s="48" t="s">
        <v>119</v>
      </c>
      <c r="D877" s="31">
        <v>200</v>
      </c>
      <c r="E877" s="31"/>
      <c r="F877" s="74">
        <v>1.61</v>
      </c>
      <c r="G877" s="74">
        <v>1.39</v>
      </c>
      <c r="H877" s="74">
        <v>13.76</v>
      </c>
      <c r="I877" s="74">
        <v>74.34</v>
      </c>
    </row>
    <row r="878" spans="1:9">
      <c r="A878" s="143"/>
      <c r="B878" s="31">
        <v>338</v>
      </c>
      <c r="C878" s="48" t="s">
        <v>55</v>
      </c>
      <c r="D878" s="31">
        <v>100</v>
      </c>
      <c r="E878" s="31"/>
      <c r="F878" s="49">
        <v>0.4</v>
      </c>
      <c r="G878" s="49">
        <v>0.4</v>
      </c>
      <c r="H878" s="49">
        <v>9.8000000000000007</v>
      </c>
      <c r="I878" s="31">
        <v>47</v>
      </c>
    </row>
    <row r="879" spans="1:9">
      <c r="A879" s="143"/>
      <c r="B879" s="25" t="s">
        <v>33</v>
      </c>
      <c r="C879" s="95"/>
      <c r="D879" s="36">
        <f>SUM(D876:D878)</f>
        <v>375</v>
      </c>
      <c r="E879" s="36"/>
      <c r="F879" s="84">
        <f>SUM(F876:F878)</f>
        <v>9.65</v>
      </c>
      <c r="G879" s="84">
        <f>SUM(G876:G878)</f>
        <v>11.48</v>
      </c>
      <c r="H879" s="84">
        <f>SUM(H876:H878)</f>
        <v>55.84</v>
      </c>
      <c r="I879" s="84">
        <f>SUM(I876:I878)</f>
        <v>368.75</v>
      </c>
    </row>
    <row r="880" spans="1:9">
      <c r="A880" s="143"/>
      <c r="B880" s="50" t="s">
        <v>34</v>
      </c>
      <c r="C880" s="95"/>
      <c r="D880" s="95"/>
      <c r="E880" s="95"/>
      <c r="F880" s="13"/>
      <c r="G880" s="13"/>
      <c r="H880" s="13"/>
      <c r="I880" s="13"/>
    </row>
    <row r="881" spans="1:9">
      <c r="A881" s="143"/>
      <c r="B881" s="38" t="s">
        <v>148</v>
      </c>
      <c r="C881" s="43" t="s">
        <v>56</v>
      </c>
      <c r="D881" s="145">
        <v>100</v>
      </c>
      <c r="E881" s="145"/>
      <c r="F881" s="61">
        <v>1.25</v>
      </c>
      <c r="G881" s="61">
        <v>8.43</v>
      </c>
      <c r="H881" s="61">
        <v>6.2</v>
      </c>
      <c r="I881" s="61">
        <v>106.41</v>
      </c>
    </row>
    <row r="882" spans="1:9" ht="18.600000000000001" customHeight="1">
      <c r="A882" s="143"/>
      <c r="B882" s="58">
        <v>229</v>
      </c>
      <c r="C882" s="59" t="s">
        <v>177</v>
      </c>
      <c r="D882" s="58">
        <v>100</v>
      </c>
      <c r="E882" s="58"/>
      <c r="F882" s="61">
        <v>14.07</v>
      </c>
      <c r="G882" s="61">
        <v>4.13</v>
      </c>
      <c r="H882" s="61">
        <v>2.4500000000000002</v>
      </c>
      <c r="I882" s="61">
        <v>93.68</v>
      </c>
    </row>
    <row r="883" spans="1:9">
      <c r="A883" s="143"/>
      <c r="B883" s="58">
        <v>125</v>
      </c>
      <c r="C883" s="59" t="s">
        <v>86</v>
      </c>
      <c r="D883" s="58">
        <v>180</v>
      </c>
      <c r="E883" s="58"/>
      <c r="F883" s="62">
        <v>3.1</v>
      </c>
      <c r="G883" s="61">
        <v>0.62</v>
      </c>
      <c r="H883" s="61">
        <v>25.27</v>
      </c>
      <c r="I883" s="61">
        <v>119.35</v>
      </c>
    </row>
    <row r="884" spans="1:9">
      <c r="A884" s="143"/>
      <c r="B884" s="31">
        <v>376</v>
      </c>
      <c r="C884" s="48" t="s">
        <v>15</v>
      </c>
      <c r="D884" s="31">
        <v>200</v>
      </c>
      <c r="E884" s="31"/>
      <c r="F884" s="75"/>
      <c r="G884" s="75"/>
      <c r="H884" s="74">
        <v>11.09</v>
      </c>
      <c r="I884" s="74">
        <v>44.34</v>
      </c>
    </row>
    <row r="885" spans="1:9">
      <c r="A885" s="143"/>
      <c r="B885" s="58"/>
      <c r="C885" s="59" t="s">
        <v>17</v>
      </c>
      <c r="D885" s="58">
        <v>60</v>
      </c>
      <c r="E885" s="58"/>
      <c r="F885" s="61">
        <v>2.37</v>
      </c>
      <c r="G885" s="62">
        <v>0.3</v>
      </c>
      <c r="H885" s="61">
        <v>14.49</v>
      </c>
      <c r="I885" s="62">
        <v>70.5</v>
      </c>
    </row>
    <row r="886" spans="1:9">
      <c r="A886" s="143"/>
      <c r="B886" s="50" t="s">
        <v>38</v>
      </c>
      <c r="C886" s="95"/>
      <c r="D886" s="63">
        <f>SUM(D881:D885)</f>
        <v>640</v>
      </c>
      <c r="E886" s="63"/>
      <c r="F886" s="64">
        <f>SUM(F881:F885)</f>
        <v>20.790000000000003</v>
      </c>
      <c r="G886" s="64">
        <f>SUM(G881:G885)</f>
        <v>13.479999999999999</v>
      </c>
      <c r="H886" s="64">
        <f>SUM(H881:H885)</f>
        <v>59.500000000000007</v>
      </c>
      <c r="I886" s="64">
        <f>SUM(I881:I885)</f>
        <v>434.28</v>
      </c>
    </row>
    <row r="887" spans="1:9">
      <c r="A887" s="143"/>
      <c r="B887" s="50" t="s">
        <v>39</v>
      </c>
      <c r="C887" s="95"/>
      <c r="D887" s="95"/>
      <c r="E887" s="95"/>
      <c r="F887" s="13"/>
      <c r="G887" s="13"/>
      <c r="H887" s="13"/>
      <c r="I887" s="13"/>
    </row>
    <row r="888" spans="1:9">
      <c r="A888" s="143"/>
      <c r="B888" s="58">
        <v>376.02</v>
      </c>
      <c r="C888" s="59" t="s">
        <v>76</v>
      </c>
      <c r="D888" s="58">
        <v>200</v>
      </c>
      <c r="E888" s="58"/>
      <c r="F888" s="62">
        <v>5.8</v>
      </c>
      <c r="G888" s="58">
        <v>5</v>
      </c>
      <c r="H888" s="62">
        <v>9.6</v>
      </c>
      <c r="I888" s="58">
        <v>108</v>
      </c>
    </row>
    <row r="889" spans="1:9">
      <c r="A889" s="143"/>
      <c r="B889" s="58"/>
      <c r="C889" s="68" t="s">
        <v>41</v>
      </c>
      <c r="D889" s="69">
        <v>22</v>
      </c>
      <c r="E889" s="69"/>
      <c r="F889" s="70">
        <v>0.45</v>
      </c>
      <c r="G889" s="70">
        <v>2.86</v>
      </c>
      <c r="H889" s="70">
        <v>10.43</v>
      </c>
      <c r="I889" s="71">
        <v>69.33</v>
      </c>
    </row>
    <row r="890" spans="1:9">
      <c r="A890" s="143"/>
      <c r="B890" s="227" t="s">
        <v>42</v>
      </c>
      <c r="C890" s="227"/>
      <c r="D890" s="63">
        <f>SUM(D888:D889)</f>
        <v>222</v>
      </c>
      <c r="E890" s="63"/>
      <c r="F890" s="63">
        <f>SUM(F888:F889)</f>
        <v>6.25</v>
      </c>
      <c r="G890" s="63">
        <f>SUM(G888:G889)</f>
        <v>7.8599999999999994</v>
      </c>
      <c r="H890" s="63">
        <f>SUM(H888:H889)</f>
        <v>20.03</v>
      </c>
      <c r="I890" s="63">
        <f>SUM(I888:I889)</f>
        <v>177.32999999999998</v>
      </c>
    </row>
    <row r="891" spans="1:9">
      <c r="A891" s="143"/>
      <c r="B891" s="25" t="s">
        <v>43</v>
      </c>
      <c r="C891" s="95"/>
      <c r="D891" s="72">
        <f>D890+D886+D879+D874+D865</f>
        <v>2477</v>
      </c>
      <c r="E891" s="72"/>
      <c r="F891" s="93">
        <f>F890+F886+F879+F874+F865</f>
        <v>90.55</v>
      </c>
      <c r="G891" s="93">
        <f>G890+G886+G879+G874+G865</f>
        <v>86.13</v>
      </c>
      <c r="H891" s="93">
        <f>H890+H886+H879+H874+H865</f>
        <v>339.39</v>
      </c>
      <c r="I891" s="93">
        <f>I890+I886+I879+I874+I865</f>
        <v>2530.34</v>
      </c>
    </row>
    <row r="892" spans="1:9">
      <c r="A892" s="143"/>
      <c r="B892" s="19"/>
      <c r="C892" s="20"/>
      <c r="D892" s="20"/>
      <c r="E892" s="20"/>
      <c r="F892" s="20"/>
      <c r="G892" s="20"/>
      <c r="H892" s="20"/>
      <c r="I892" s="20"/>
    </row>
    <row r="893" spans="1:9">
      <c r="A893" s="143"/>
      <c r="B893" s="143"/>
      <c r="C893" s="13"/>
      <c r="D893" s="13"/>
      <c r="E893" s="13"/>
      <c r="F893" s="13"/>
      <c r="G893" s="13"/>
      <c r="H893" s="13"/>
      <c r="I893" s="13"/>
    </row>
    <row r="894" spans="1:9">
      <c r="A894" s="143"/>
      <c r="B894" s="21" t="s">
        <v>3</v>
      </c>
      <c r="C894" s="147">
        <v>24</v>
      </c>
      <c r="D894" s="13"/>
      <c r="E894" s="13"/>
      <c r="F894" s="13"/>
      <c r="G894" s="226"/>
      <c r="H894" s="226"/>
      <c r="I894" s="226"/>
    </row>
    <row r="895" spans="1:9" ht="27.2" customHeight="1">
      <c r="A895" s="143"/>
      <c r="B895" s="22" t="s">
        <v>4</v>
      </c>
      <c r="C895" s="23" t="s">
        <v>5</v>
      </c>
      <c r="D895" s="3" t="s">
        <v>6</v>
      </c>
      <c r="E895" s="23"/>
      <c r="F895" s="3" t="s">
        <v>7</v>
      </c>
      <c r="G895" s="3"/>
      <c r="H895" s="3"/>
      <c r="I895" s="3" t="s">
        <v>8</v>
      </c>
    </row>
    <row r="896" spans="1:9" ht="26.85" customHeight="1">
      <c r="A896" s="143"/>
      <c r="B896" s="148"/>
      <c r="C896" s="95"/>
      <c r="D896" s="3"/>
      <c r="E896" s="23"/>
      <c r="F896" s="23" t="s">
        <v>9</v>
      </c>
      <c r="G896" s="23" t="s">
        <v>10</v>
      </c>
      <c r="H896" s="23" t="s">
        <v>11</v>
      </c>
      <c r="I896" s="3"/>
    </row>
    <row r="897" spans="1:9">
      <c r="A897" s="143"/>
      <c r="B897" s="24">
        <v>1</v>
      </c>
      <c r="C897" s="24">
        <v>2</v>
      </c>
      <c r="D897" s="24">
        <v>3</v>
      </c>
      <c r="E897" s="24"/>
      <c r="F897" s="24">
        <v>4</v>
      </c>
      <c r="G897" s="24">
        <v>5</v>
      </c>
      <c r="H897" s="24">
        <v>6</v>
      </c>
      <c r="I897" s="24">
        <v>7</v>
      </c>
    </row>
    <row r="898" spans="1:9">
      <c r="A898" s="143"/>
      <c r="B898" s="25" t="s">
        <v>12</v>
      </c>
      <c r="C898" s="95"/>
      <c r="D898" s="95"/>
      <c r="E898" s="95"/>
      <c r="F898" s="95"/>
      <c r="G898" s="95"/>
      <c r="H898" s="95"/>
      <c r="I898" s="95"/>
    </row>
    <row r="899" spans="1:9" ht="27.95" customHeight="1">
      <c r="A899" s="143"/>
      <c r="B899" s="31">
        <v>173</v>
      </c>
      <c r="C899" s="27" t="s">
        <v>178</v>
      </c>
      <c r="D899" s="28">
        <v>250</v>
      </c>
      <c r="E899" s="95"/>
      <c r="F899" s="29">
        <v>8.1</v>
      </c>
      <c r="G899" s="29">
        <v>12.56</v>
      </c>
      <c r="H899" s="29">
        <v>59.75</v>
      </c>
      <c r="I899" s="29">
        <v>365.8</v>
      </c>
    </row>
    <row r="900" spans="1:9" ht="29.65" customHeight="1">
      <c r="A900" s="143"/>
      <c r="B900" s="31">
        <v>486</v>
      </c>
      <c r="C900" s="27" t="s">
        <v>71</v>
      </c>
      <c r="D900" s="26">
        <v>100</v>
      </c>
      <c r="E900" s="33"/>
      <c r="F900" s="32">
        <v>7.63</v>
      </c>
      <c r="G900" s="32">
        <v>8.16</v>
      </c>
      <c r="H900" s="32">
        <v>31.26</v>
      </c>
      <c r="I900" s="32">
        <v>232.42</v>
      </c>
    </row>
    <row r="901" spans="1:9">
      <c r="A901" s="143"/>
      <c r="B901" s="31">
        <v>382</v>
      </c>
      <c r="C901" s="27" t="s">
        <v>15</v>
      </c>
      <c r="D901" s="26" t="s">
        <v>16</v>
      </c>
      <c r="E901" s="33"/>
      <c r="F901" s="34"/>
      <c r="G901" s="34"/>
      <c r="H901" s="32">
        <v>11.09</v>
      </c>
      <c r="I901" s="32">
        <v>44.34</v>
      </c>
    </row>
    <row r="902" spans="1:9">
      <c r="A902" s="143"/>
      <c r="B902" s="31"/>
      <c r="C902" s="48" t="s">
        <v>17</v>
      </c>
      <c r="D902" s="31">
        <v>50</v>
      </c>
      <c r="E902" s="31"/>
      <c r="F902" s="74">
        <v>4.74</v>
      </c>
      <c r="G902" s="49">
        <v>0.6</v>
      </c>
      <c r="H902" s="74">
        <v>28.98</v>
      </c>
      <c r="I902" s="31">
        <v>141</v>
      </c>
    </row>
    <row r="903" spans="1:9">
      <c r="A903" s="143"/>
      <c r="B903" s="31"/>
      <c r="C903" s="27" t="s">
        <v>18</v>
      </c>
      <c r="D903" s="26">
        <v>100</v>
      </c>
      <c r="E903" s="33"/>
      <c r="F903" s="35">
        <v>0.4</v>
      </c>
      <c r="G903" s="35">
        <v>0.3</v>
      </c>
      <c r="H903" s="35">
        <v>10.9</v>
      </c>
      <c r="I903" s="26">
        <v>42</v>
      </c>
    </row>
    <row r="904" spans="1:9">
      <c r="A904" s="143"/>
      <c r="B904" s="229" t="s">
        <v>19</v>
      </c>
      <c r="C904" s="229"/>
      <c r="D904" s="181">
        <v>700</v>
      </c>
      <c r="E904" s="182"/>
      <c r="F904" s="183">
        <f>SUM(F899:F903)</f>
        <v>20.869999999999997</v>
      </c>
      <c r="G904" s="183">
        <f>SUM(G899:G903)</f>
        <v>21.62</v>
      </c>
      <c r="H904" s="183">
        <f>SUM(H899:H903)</f>
        <v>141.98000000000002</v>
      </c>
      <c r="I904" s="183">
        <f>SUM(I899:I903)</f>
        <v>825.56000000000006</v>
      </c>
    </row>
    <row r="905" spans="1:9">
      <c r="A905" s="143"/>
      <c r="B905" s="184" t="s">
        <v>20</v>
      </c>
      <c r="C905" s="185"/>
      <c r="D905" s="185"/>
      <c r="E905" s="185"/>
      <c r="F905" s="185"/>
      <c r="G905" s="185"/>
      <c r="H905" s="185"/>
      <c r="I905" s="185"/>
    </row>
    <row r="906" spans="1:9" ht="31.35" customHeight="1">
      <c r="A906" s="143"/>
      <c r="B906" s="38" t="s">
        <v>72</v>
      </c>
      <c r="C906" s="39" t="s">
        <v>48</v>
      </c>
      <c r="D906" s="38">
        <v>100</v>
      </c>
      <c r="E906" s="40"/>
      <c r="F906" s="41">
        <v>16.829999999999998</v>
      </c>
      <c r="G906" s="42">
        <v>6.8</v>
      </c>
      <c r="H906" s="41">
        <v>4.96</v>
      </c>
      <c r="I906" s="41">
        <v>88.58</v>
      </c>
    </row>
    <row r="907" spans="1:9" ht="31.35" customHeight="1">
      <c r="A907" s="143"/>
      <c r="B907" s="38" t="s">
        <v>116</v>
      </c>
      <c r="C907" s="43" t="s">
        <v>211</v>
      </c>
      <c r="D907" s="118">
        <v>255</v>
      </c>
      <c r="E907" s="40"/>
      <c r="F907" s="41">
        <v>2.14</v>
      </c>
      <c r="G907" s="41">
        <v>2.84</v>
      </c>
      <c r="H907" s="41">
        <v>17.829999999999998</v>
      </c>
      <c r="I907" s="41">
        <v>149.56</v>
      </c>
    </row>
    <row r="908" spans="1:9" ht="31.35" customHeight="1">
      <c r="A908" s="143"/>
      <c r="B908" s="38" t="s">
        <v>179</v>
      </c>
      <c r="C908" s="43" t="s">
        <v>223</v>
      </c>
      <c r="D908" s="118">
        <v>255</v>
      </c>
      <c r="E908" s="40"/>
      <c r="F908" s="41">
        <v>26.87</v>
      </c>
      <c r="G908" s="41">
        <v>15.81</v>
      </c>
      <c r="H908" s="41">
        <v>52.52</v>
      </c>
      <c r="I908" s="42">
        <v>323.5</v>
      </c>
    </row>
    <row r="909" spans="1:9">
      <c r="A909" s="143"/>
      <c r="B909" s="38" t="s">
        <v>51</v>
      </c>
      <c r="C909" s="39" t="s">
        <v>52</v>
      </c>
      <c r="D909" s="38">
        <v>200</v>
      </c>
      <c r="E909" s="40"/>
      <c r="F909" s="41">
        <v>0.59</v>
      </c>
      <c r="G909" s="41">
        <v>0.05</v>
      </c>
      <c r="H909" s="41">
        <v>18.579999999999998</v>
      </c>
      <c r="I909" s="41">
        <v>77.94</v>
      </c>
    </row>
    <row r="910" spans="1:9">
      <c r="A910" s="143"/>
      <c r="B910" s="41"/>
      <c r="C910" s="39" t="s">
        <v>17</v>
      </c>
      <c r="D910" s="38">
        <v>40</v>
      </c>
      <c r="E910" s="40"/>
      <c r="F910" s="41">
        <v>3.16</v>
      </c>
      <c r="G910" s="42">
        <v>0.4</v>
      </c>
      <c r="H910" s="41">
        <v>19.32</v>
      </c>
      <c r="I910" s="38">
        <v>94</v>
      </c>
    </row>
    <row r="911" spans="1:9">
      <c r="A911" s="143"/>
      <c r="B911" s="41"/>
      <c r="C911" s="39" t="s">
        <v>27</v>
      </c>
      <c r="D911" s="38">
        <v>50</v>
      </c>
      <c r="E911" s="40"/>
      <c r="F911" s="42">
        <v>3.3</v>
      </c>
      <c r="G911" s="42">
        <v>0.6</v>
      </c>
      <c r="H911" s="41">
        <v>19.829999999999998</v>
      </c>
      <c r="I911" s="38">
        <v>99</v>
      </c>
    </row>
    <row r="912" spans="1:9">
      <c r="A912" s="143"/>
      <c r="B912" s="125" t="s">
        <v>28</v>
      </c>
      <c r="C912" s="95"/>
      <c r="D912" s="45">
        <f>SUM(D906:D911)</f>
        <v>900</v>
      </c>
      <c r="E912" s="45"/>
      <c r="F912" s="47">
        <f>SUM(F906:F911)</f>
        <v>52.89</v>
      </c>
      <c r="G912" s="47">
        <f>SUM(G906:G911)</f>
        <v>26.500000000000004</v>
      </c>
      <c r="H912" s="47">
        <f>SUM(H906:H911)</f>
        <v>133.04000000000002</v>
      </c>
      <c r="I912" s="47">
        <f>SUM(I906:I911)</f>
        <v>832.57999999999993</v>
      </c>
    </row>
    <row r="913" spans="1:9">
      <c r="A913" s="143"/>
      <c r="B913" s="25" t="s">
        <v>29</v>
      </c>
      <c r="C913" s="13"/>
      <c r="D913" s="13"/>
      <c r="E913" s="13"/>
      <c r="F913" s="13"/>
      <c r="G913" s="13"/>
      <c r="H913" s="13"/>
      <c r="I913" s="13"/>
    </row>
    <row r="914" spans="1:9">
      <c r="A914" s="143"/>
      <c r="B914" s="31">
        <v>446</v>
      </c>
      <c r="C914" s="48" t="s">
        <v>180</v>
      </c>
      <c r="D914" s="31">
        <v>80</v>
      </c>
      <c r="E914" s="31"/>
      <c r="F914" s="74">
        <v>5.54</v>
      </c>
      <c r="G914" s="74">
        <v>17.54</v>
      </c>
      <c r="H914" s="49">
        <v>36.21</v>
      </c>
      <c r="I914" s="74">
        <v>324.95999999999998</v>
      </c>
    </row>
    <row r="915" spans="1:9">
      <c r="A915" s="143"/>
      <c r="B915" s="31">
        <v>377</v>
      </c>
      <c r="C915" s="48" t="s">
        <v>69</v>
      </c>
      <c r="D915" s="31">
        <v>200</v>
      </c>
      <c r="E915" s="31"/>
      <c r="F915" s="74">
        <v>0.06</v>
      </c>
      <c r="G915" s="74">
        <v>0.01</v>
      </c>
      <c r="H915" s="74">
        <v>11.19</v>
      </c>
      <c r="I915" s="74">
        <v>46.28</v>
      </c>
    </row>
    <row r="916" spans="1:9">
      <c r="A916" s="143"/>
      <c r="B916" s="31">
        <v>338</v>
      </c>
      <c r="C916" s="48" t="s">
        <v>32</v>
      </c>
      <c r="D916" s="31">
        <v>100</v>
      </c>
      <c r="E916" s="31"/>
      <c r="F916" s="49">
        <v>0.4</v>
      </c>
      <c r="G916" s="49">
        <v>0.3</v>
      </c>
      <c r="H916" s="49">
        <v>10.3</v>
      </c>
      <c r="I916" s="31">
        <v>47</v>
      </c>
    </row>
    <row r="917" spans="1:9">
      <c r="A917" s="143"/>
      <c r="B917" s="25" t="s">
        <v>33</v>
      </c>
      <c r="C917" s="13"/>
      <c r="D917" s="36">
        <f>SUM(D914:D916)</f>
        <v>380</v>
      </c>
      <c r="E917" s="36"/>
      <c r="F917" s="37">
        <f>SUM(F914:F916)</f>
        <v>6</v>
      </c>
      <c r="G917" s="37">
        <f>SUM(G914:G916)</f>
        <v>17.850000000000001</v>
      </c>
      <c r="H917" s="37">
        <f>SUM(H914:H916)</f>
        <v>57.7</v>
      </c>
      <c r="I917" s="37">
        <f>SUM(I914:I916)</f>
        <v>418.24</v>
      </c>
    </row>
    <row r="918" spans="1:9">
      <c r="A918" s="143"/>
      <c r="B918" s="50" t="s">
        <v>34</v>
      </c>
      <c r="C918" s="13"/>
      <c r="D918" s="13"/>
      <c r="E918" s="13"/>
      <c r="F918" s="13"/>
      <c r="G918" s="13"/>
      <c r="H918" s="13"/>
      <c r="I918" s="13"/>
    </row>
    <row r="919" spans="1:9">
      <c r="A919" s="143"/>
      <c r="B919" s="38" t="s">
        <v>35</v>
      </c>
      <c r="C919" s="43" t="s">
        <v>122</v>
      </c>
      <c r="D919" s="118">
        <v>100</v>
      </c>
      <c r="E919" s="118"/>
      <c r="F919" s="41">
        <v>1.83</v>
      </c>
      <c r="G919" s="41">
        <v>7</v>
      </c>
      <c r="H919" s="41">
        <v>7.4</v>
      </c>
      <c r="I919" s="41">
        <v>96.86</v>
      </c>
    </row>
    <row r="920" spans="1:9">
      <c r="A920" s="143"/>
      <c r="B920" s="58">
        <v>213</v>
      </c>
      <c r="C920" s="59" t="s">
        <v>142</v>
      </c>
      <c r="D920" s="58">
        <v>250</v>
      </c>
      <c r="E920" s="58"/>
      <c r="F920" s="62">
        <v>30.5</v>
      </c>
      <c r="G920" s="61">
        <v>46</v>
      </c>
      <c r="H920" s="61">
        <v>4.8</v>
      </c>
      <c r="I920" s="61">
        <v>554.79999999999995</v>
      </c>
    </row>
    <row r="921" spans="1:9">
      <c r="A921" s="143"/>
      <c r="B921" s="58">
        <v>376</v>
      </c>
      <c r="C921" s="59" t="s">
        <v>15</v>
      </c>
      <c r="D921" s="58">
        <v>200</v>
      </c>
      <c r="E921" s="58"/>
      <c r="F921" s="60"/>
      <c r="G921" s="60"/>
      <c r="H921" s="61">
        <v>11.09</v>
      </c>
      <c r="I921" s="61">
        <v>44.34</v>
      </c>
    </row>
    <row r="922" spans="1:9">
      <c r="A922" s="143"/>
      <c r="B922" s="58"/>
      <c r="C922" s="59" t="s">
        <v>17</v>
      </c>
      <c r="D922" s="58">
        <v>60</v>
      </c>
      <c r="E922" s="58"/>
      <c r="F922" s="61">
        <v>3.16</v>
      </c>
      <c r="G922" s="62">
        <v>0.4</v>
      </c>
      <c r="H922" s="61">
        <v>19.32</v>
      </c>
      <c r="I922" s="58">
        <v>94</v>
      </c>
    </row>
    <row r="923" spans="1:9">
      <c r="A923" s="143"/>
      <c r="B923" s="50" t="s">
        <v>38</v>
      </c>
      <c r="C923" s="95"/>
      <c r="D923" s="63">
        <f>SUM(D919:D922)</f>
        <v>610</v>
      </c>
      <c r="E923" s="63"/>
      <c r="F923" s="82">
        <v>20.309999999999999</v>
      </c>
      <c r="G923" s="82">
        <v>19.190000000000001</v>
      </c>
      <c r="H923" s="82">
        <v>41.68</v>
      </c>
      <c r="I923" s="82">
        <v>422.63</v>
      </c>
    </row>
    <row r="924" spans="1:9">
      <c r="A924" s="143"/>
      <c r="B924" s="50" t="s">
        <v>39</v>
      </c>
      <c r="C924" s="95"/>
      <c r="D924" s="95"/>
      <c r="E924" s="95"/>
      <c r="F924" s="95"/>
      <c r="G924" s="95"/>
      <c r="H924" s="95"/>
      <c r="I924" s="95"/>
    </row>
    <row r="925" spans="1:9">
      <c r="A925" s="143"/>
      <c r="B925" s="58">
        <v>376.03</v>
      </c>
      <c r="C925" s="59" t="s">
        <v>58</v>
      </c>
      <c r="D925" s="58">
        <v>200</v>
      </c>
      <c r="E925" s="58"/>
      <c r="F925" s="62">
        <v>5.8</v>
      </c>
      <c r="G925" s="58">
        <v>5</v>
      </c>
      <c r="H925" s="58">
        <v>8</v>
      </c>
      <c r="I925" s="58">
        <v>106</v>
      </c>
    </row>
    <row r="926" spans="1:9">
      <c r="A926" s="143"/>
      <c r="B926" s="58"/>
      <c r="C926" s="68" t="s">
        <v>59</v>
      </c>
      <c r="D926" s="69">
        <v>21</v>
      </c>
      <c r="E926" s="69"/>
      <c r="F926" s="81">
        <v>0.73</v>
      </c>
      <c r="G926" s="81">
        <v>7.35</v>
      </c>
      <c r="H926" s="81">
        <v>11.34</v>
      </c>
      <c r="I926" s="71">
        <v>115.5</v>
      </c>
    </row>
    <row r="927" spans="1:9">
      <c r="A927" s="143"/>
      <c r="B927" s="50" t="s">
        <v>42</v>
      </c>
      <c r="C927" s="95"/>
      <c r="D927" s="63">
        <f>SUM(D925:D926)</f>
        <v>221</v>
      </c>
      <c r="E927" s="63"/>
      <c r="F927" s="63">
        <f>SUM(F925:F926)</f>
        <v>6.5299999999999994</v>
      </c>
      <c r="G927" s="63">
        <f>SUM(G925:G926)</f>
        <v>12.35</v>
      </c>
      <c r="H927" s="63">
        <f>SUM(H925:H926)</f>
        <v>19.34</v>
      </c>
      <c r="I927" s="63">
        <f>SUM(I925:I926)</f>
        <v>221.5</v>
      </c>
    </row>
    <row r="928" spans="1:9">
      <c r="A928" s="143"/>
      <c r="B928" s="25" t="s">
        <v>43</v>
      </c>
      <c r="C928" s="95"/>
      <c r="D928" s="72">
        <f>D927+D923+D917+C904+D912</f>
        <v>2111</v>
      </c>
      <c r="E928" s="72"/>
      <c r="F928" s="93">
        <f>F927+F923+F917+F904+F912</f>
        <v>106.6</v>
      </c>
      <c r="G928" s="93">
        <f>G927+G923+G917+G904+G912</f>
        <v>97.51</v>
      </c>
      <c r="H928" s="93">
        <f>H927+H923+H917+H904+H912</f>
        <v>393.74000000000007</v>
      </c>
      <c r="I928" s="93">
        <f>I927+I923+I917+I904+I912</f>
        <v>2720.5099999999998</v>
      </c>
    </row>
    <row r="929" spans="1:9">
      <c r="A929" s="143"/>
      <c r="B929" s="19"/>
      <c r="C929" s="20"/>
      <c r="D929" s="20"/>
      <c r="E929" s="20"/>
      <c r="F929" s="20"/>
      <c r="G929" s="20"/>
      <c r="H929" s="20"/>
      <c r="I929" s="20"/>
    </row>
    <row r="930" spans="1:9">
      <c r="A930" s="143"/>
      <c r="B930" s="143"/>
      <c r="C930" s="13"/>
      <c r="D930" s="13"/>
      <c r="E930" s="13"/>
      <c r="F930" s="13"/>
      <c r="G930" s="13"/>
      <c r="H930" s="13"/>
      <c r="I930" s="13"/>
    </row>
    <row r="931" spans="1:9">
      <c r="A931" s="143"/>
      <c r="B931" s="21" t="s">
        <v>3</v>
      </c>
      <c r="C931" s="147">
        <v>25</v>
      </c>
      <c r="D931" s="13"/>
      <c r="E931" s="13"/>
      <c r="F931" s="13"/>
      <c r="G931" s="226"/>
      <c r="H931" s="226"/>
      <c r="I931" s="226"/>
    </row>
    <row r="932" spans="1:9" ht="28.15" customHeight="1">
      <c r="A932" s="143"/>
      <c r="B932" s="22" t="s">
        <v>4</v>
      </c>
      <c r="C932" s="23" t="s">
        <v>5</v>
      </c>
      <c r="D932" s="3" t="s">
        <v>6</v>
      </c>
      <c r="E932" s="23"/>
      <c r="F932" s="3" t="s">
        <v>7</v>
      </c>
      <c r="G932" s="3"/>
      <c r="H932" s="3"/>
      <c r="I932" s="3" t="s">
        <v>8</v>
      </c>
    </row>
    <row r="933" spans="1:9">
      <c r="A933" s="143"/>
      <c r="B933" s="148"/>
      <c r="C933" s="95"/>
      <c r="D933" s="3"/>
      <c r="E933" s="23"/>
      <c r="F933" s="23" t="s">
        <v>9</v>
      </c>
      <c r="G933" s="23" t="s">
        <v>10</v>
      </c>
      <c r="H933" s="23" t="s">
        <v>11</v>
      </c>
      <c r="I933" s="3"/>
    </row>
    <row r="934" spans="1:9">
      <c r="A934" s="143"/>
      <c r="B934" s="24">
        <v>1</v>
      </c>
      <c r="C934" s="24">
        <v>2</v>
      </c>
      <c r="D934" s="24">
        <v>3</v>
      </c>
      <c r="E934" s="24"/>
      <c r="F934" s="24">
        <v>4</v>
      </c>
      <c r="G934" s="24">
        <v>5</v>
      </c>
      <c r="H934" s="24">
        <v>6</v>
      </c>
      <c r="I934" s="24">
        <v>7</v>
      </c>
    </row>
    <row r="935" spans="1:9">
      <c r="A935" s="143"/>
      <c r="B935" s="25" t="s">
        <v>12</v>
      </c>
      <c r="C935" s="95"/>
      <c r="D935" s="95"/>
      <c r="E935" s="95"/>
      <c r="F935" s="95"/>
      <c r="G935" s="95"/>
      <c r="H935" s="95"/>
      <c r="I935" s="95"/>
    </row>
    <row r="936" spans="1:9">
      <c r="A936" s="143"/>
      <c r="B936" s="146">
        <v>15</v>
      </c>
      <c r="C936" s="48" t="s">
        <v>105</v>
      </c>
      <c r="D936" s="31">
        <v>10</v>
      </c>
      <c r="E936" s="113"/>
      <c r="F936" s="74">
        <v>0.08</v>
      </c>
      <c r="G936" s="74">
        <v>7.25</v>
      </c>
      <c r="H936" s="74">
        <v>0.13</v>
      </c>
      <c r="I936" s="74">
        <v>66.09</v>
      </c>
    </row>
    <row r="937" spans="1:9" ht="14.85" customHeight="1">
      <c r="A937" s="143"/>
      <c r="B937" s="146">
        <v>16</v>
      </c>
      <c r="C937" s="48" t="s">
        <v>44</v>
      </c>
      <c r="D937" s="31">
        <v>15</v>
      </c>
      <c r="E937" s="113"/>
      <c r="F937" s="49">
        <v>3.9</v>
      </c>
      <c r="G937" s="74">
        <v>3.92</v>
      </c>
      <c r="H937" s="75"/>
      <c r="I937" s="32">
        <v>11.09</v>
      </c>
    </row>
    <row r="938" spans="1:9" ht="31.5">
      <c r="A938" s="143"/>
      <c r="B938" s="146">
        <v>175.04</v>
      </c>
      <c r="C938" s="48" t="s">
        <v>78</v>
      </c>
      <c r="D938" s="87">
        <v>250</v>
      </c>
      <c r="E938" s="113"/>
      <c r="F938" s="88">
        <v>8.6999999999999993</v>
      </c>
      <c r="G938" s="88">
        <v>8.9499999999999993</v>
      </c>
      <c r="H938" s="88">
        <v>43.35</v>
      </c>
      <c r="I938" s="88">
        <v>290.06</v>
      </c>
    </row>
    <row r="939" spans="1:9">
      <c r="A939" s="143"/>
      <c r="B939" s="31">
        <v>378</v>
      </c>
      <c r="C939" s="27" t="s">
        <v>31</v>
      </c>
      <c r="D939" s="26">
        <v>180</v>
      </c>
      <c r="E939" s="33"/>
      <c r="F939" s="32">
        <v>3.5</v>
      </c>
      <c r="G939" s="32">
        <v>2.9</v>
      </c>
      <c r="H939" s="32">
        <v>22.58</v>
      </c>
      <c r="I939" s="32">
        <v>129.87</v>
      </c>
    </row>
    <row r="940" spans="1:9">
      <c r="A940" s="143"/>
      <c r="B940" s="31"/>
      <c r="C940" s="48" t="s">
        <v>17</v>
      </c>
      <c r="D940" s="31">
        <v>50</v>
      </c>
      <c r="E940" s="31"/>
      <c r="F940" s="74">
        <v>4.74</v>
      </c>
      <c r="G940" s="49">
        <v>0.6</v>
      </c>
      <c r="H940" s="74">
        <v>28.98</v>
      </c>
      <c r="I940" s="31">
        <v>141</v>
      </c>
    </row>
    <row r="941" spans="1:9">
      <c r="A941" s="143"/>
      <c r="B941" s="31"/>
      <c r="C941" s="27" t="s">
        <v>46</v>
      </c>
      <c r="D941" s="26">
        <v>100</v>
      </c>
      <c r="E941" s="33"/>
      <c r="F941" s="35">
        <v>0.4</v>
      </c>
      <c r="G941" s="35">
        <v>0.4</v>
      </c>
      <c r="H941" s="35">
        <v>9.8000000000000007</v>
      </c>
      <c r="I941" s="26">
        <v>47</v>
      </c>
    </row>
    <row r="942" spans="1:9">
      <c r="A942" s="143"/>
      <c r="B942" s="25" t="s">
        <v>19</v>
      </c>
      <c r="C942" s="95"/>
      <c r="D942" s="36">
        <f>SUM(D936:D941)</f>
        <v>605</v>
      </c>
      <c r="E942" s="36"/>
      <c r="F942" s="37">
        <f>SUM(F936:F941)</f>
        <v>21.32</v>
      </c>
      <c r="G942" s="37">
        <f>SUM(G936:G941)</f>
        <v>24.019999999999996</v>
      </c>
      <c r="H942" s="37">
        <f>SUM(H936:H941)</f>
        <v>104.84</v>
      </c>
      <c r="I942" s="37">
        <f>SUM(I936:I941)</f>
        <v>685.11</v>
      </c>
    </row>
    <row r="943" spans="1:9">
      <c r="A943" s="143"/>
      <c r="B943" s="25" t="s">
        <v>20</v>
      </c>
      <c r="C943" s="95"/>
      <c r="D943" s="95"/>
      <c r="E943" s="95"/>
      <c r="F943" s="95"/>
      <c r="G943" s="95"/>
      <c r="H943" s="95"/>
      <c r="I943" s="95"/>
    </row>
    <row r="944" spans="1:9">
      <c r="A944" s="143"/>
      <c r="B944" s="186"/>
      <c r="C944" s="187" t="s">
        <v>122</v>
      </c>
      <c r="D944" s="186">
        <v>100</v>
      </c>
      <c r="E944" s="188"/>
      <c r="F944" s="188">
        <v>2</v>
      </c>
      <c r="G944" s="188">
        <v>7</v>
      </c>
      <c r="H944" s="188">
        <v>7.4</v>
      </c>
      <c r="I944" s="189">
        <f>H944*4+G944*9+F944*4</f>
        <v>100.6</v>
      </c>
    </row>
    <row r="945" spans="1:10">
      <c r="A945" s="143"/>
      <c r="B945" s="186" t="s">
        <v>49</v>
      </c>
      <c r="C945" s="190" t="s">
        <v>92</v>
      </c>
      <c r="D945" s="191">
        <v>250</v>
      </c>
      <c r="E945" s="192"/>
      <c r="F945" s="193">
        <v>5.87</v>
      </c>
      <c r="G945" s="194">
        <v>3.55</v>
      </c>
      <c r="H945" s="194">
        <v>19.28</v>
      </c>
      <c r="I945" s="193">
        <v>132.87</v>
      </c>
    </row>
    <row r="946" spans="1:10">
      <c r="A946" s="143"/>
      <c r="B946" s="186"/>
      <c r="C946" s="195" t="s">
        <v>98</v>
      </c>
      <c r="D946" s="196">
        <v>100</v>
      </c>
      <c r="E946" s="197"/>
      <c r="F946" s="189">
        <v>13</v>
      </c>
      <c r="G946" s="198">
        <v>25</v>
      </c>
      <c r="H946" s="189">
        <v>0</v>
      </c>
      <c r="I946" s="198">
        <v>277</v>
      </c>
    </row>
    <row r="947" spans="1:10" ht="31.5">
      <c r="A947" s="143"/>
      <c r="B947" s="186" t="s">
        <v>23</v>
      </c>
      <c r="C947" s="199" t="s">
        <v>207</v>
      </c>
      <c r="D947" s="200">
        <v>185</v>
      </c>
      <c r="E947" s="185"/>
      <c r="F947" s="201">
        <v>7.55</v>
      </c>
      <c r="G947" s="188">
        <v>5.36</v>
      </c>
      <c r="H947" s="201">
        <v>51.56</v>
      </c>
      <c r="I947" s="201">
        <v>284.70999999999998</v>
      </c>
    </row>
    <row r="948" spans="1:10">
      <c r="A948" s="143"/>
      <c r="B948" s="188" t="s">
        <v>25</v>
      </c>
      <c r="C948" s="202" t="s">
        <v>26</v>
      </c>
      <c r="D948" s="186">
        <v>200</v>
      </c>
      <c r="E948" s="197"/>
      <c r="F948" s="188">
        <v>0.16</v>
      </c>
      <c r="G948" s="188">
        <v>0.16</v>
      </c>
      <c r="H948" s="201">
        <v>14.9</v>
      </c>
      <c r="I948" s="188">
        <v>62.69</v>
      </c>
    </row>
    <row r="949" spans="1:10">
      <c r="A949" s="143"/>
      <c r="B949" s="188"/>
      <c r="C949" s="202" t="s">
        <v>17</v>
      </c>
      <c r="D949" s="186">
        <v>40</v>
      </c>
      <c r="E949" s="197"/>
      <c r="F949" s="188">
        <v>3.16</v>
      </c>
      <c r="G949" s="201">
        <v>0.4</v>
      </c>
      <c r="H949" s="188">
        <v>19.32</v>
      </c>
      <c r="I949" s="186">
        <v>94</v>
      </c>
    </row>
    <row r="950" spans="1:10">
      <c r="A950" s="143"/>
      <c r="B950" s="188"/>
      <c r="C950" s="202" t="s">
        <v>27</v>
      </c>
      <c r="D950" s="186">
        <v>50</v>
      </c>
      <c r="E950" s="197"/>
      <c r="F950" s="201">
        <v>3.3</v>
      </c>
      <c r="G950" s="201">
        <v>0.6</v>
      </c>
      <c r="H950" s="188">
        <v>19.829999999999998</v>
      </c>
      <c r="I950" s="186">
        <v>99</v>
      </c>
    </row>
    <row r="951" spans="1:10">
      <c r="A951" s="143"/>
      <c r="B951" s="230" t="s">
        <v>28</v>
      </c>
      <c r="C951" s="230"/>
      <c r="D951" s="203">
        <f>SUM(D944:D950)</f>
        <v>925</v>
      </c>
      <c r="E951" s="204"/>
      <c r="F951" s="205">
        <f>SUM(F944:F950)</f>
        <v>35.04</v>
      </c>
      <c r="G951" s="205">
        <f>SUM(G944:G950)</f>
        <v>42.069999999999993</v>
      </c>
      <c r="H951" s="205">
        <f>SUM(H944:H950)</f>
        <v>132.29000000000002</v>
      </c>
      <c r="I951" s="205">
        <f>SUM(I944:I950)</f>
        <v>1050.8700000000001</v>
      </c>
    </row>
    <row r="952" spans="1:10">
      <c r="A952" s="143"/>
      <c r="B952" s="25" t="s">
        <v>29</v>
      </c>
      <c r="C952" s="95"/>
      <c r="D952" s="95"/>
      <c r="E952" s="95"/>
      <c r="F952" s="95"/>
      <c r="G952" s="95"/>
      <c r="H952" s="95"/>
      <c r="I952" s="95"/>
    </row>
    <row r="953" spans="1:10">
      <c r="A953" s="143"/>
      <c r="B953" s="31">
        <v>406</v>
      </c>
      <c r="C953" s="48" t="s">
        <v>144</v>
      </c>
      <c r="D953" s="31">
        <v>100</v>
      </c>
      <c r="E953" s="31"/>
      <c r="F953" s="74">
        <v>7.17</v>
      </c>
      <c r="G953" s="74">
        <v>8.33</v>
      </c>
      <c r="H953" s="74">
        <v>43.16</v>
      </c>
      <c r="I953" s="74">
        <v>276.63</v>
      </c>
    </row>
    <row r="954" spans="1:10">
      <c r="A954" s="143"/>
      <c r="B954" s="31">
        <v>382</v>
      </c>
      <c r="C954" s="27" t="s">
        <v>31</v>
      </c>
      <c r="D954" s="26">
        <v>180</v>
      </c>
      <c r="E954" s="33"/>
      <c r="F954" s="32">
        <v>3.5</v>
      </c>
      <c r="G954" s="32">
        <v>2.9</v>
      </c>
      <c r="H954" s="32">
        <v>22.58</v>
      </c>
      <c r="I954" s="32">
        <v>129.87</v>
      </c>
    </row>
    <row r="955" spans="1:10">
      <c r="A955" s="143"/>
      <c r="B955" s="31">
        <v>338</v>
      </c>
      <c r="C955" s="48" t="s">
        <v>55</v>
      </c>
      <c r="D955" s="31">
        <v>100</v>
      </c>
      <c r="E955" s="31"/>
      <c r="F955" s="49">
        <v>0.4</v>
      </c>
      <c r="G955" s="49">
        <v>0.4</v>
      </c>
      <c r="H955" s="49">
        <v>9.8000000000000007</v>
      </c>
      <c r="I955" s="31">
        <v>47</v>
      </c>
    </row>
    <row r="956" spans="1:10">
      <c r="A956" s="143"/>
      <c r="B956" s="25" t="s">
        <v>33</v>
      </c>
      <c r="C956" s="95"/>
      <c r="D956" s="36">
        <f>SUM(D953:D955)</f>
        <v>380</v>
      </c>
      <c r="E956" s="36"/>
      <c r="F956" s="84">
        <f>SUM(F953:F955)</f>
        <v>11.07</v>
      </c>
      <c r="G956" s="84">
        <f>SUM(G953:G955)</f>
        <v>11.63</v>
      </c>
      <c r="H956" s="84">
        <f>SUM(H953:H955)</f>
        <v>75.539999999999992</v>
      </c>
      <c r="I956" s="84">
        <f>SUM(I953:I955)</f>
        <v>453.5</v>
      </c>
    </row>
    <row r="957" spans="1:10">
      <c r="A957" s="143"/>
      <c r="B957" s="50" t="s">
        <v>34</v>
      </c>
      <c r="C957" s="95"/>
      <c r="D957" s="95"/>
      <c r="E957" s="95"/>
      <c r="F957" s="95"/>
      <c r="G957" s="95"/>
      <c r="H957" s="95"/>
      <c r="I957" s="95"/>
    </row>
    <row r="958" spans="1:10" ht="28.9" customHeight="1">
      <c r="A958" s="143"/>
      <c r="B958" s="38">
        <v>40</v>
      </c>
      <c r="C958" s="43" t="s">
        <v>97</v>
      </c>
      <c r="D958" s="38">
        <v>100</v>
      </c>
      <c r="E958" s="38"/>
      <c r="F958" s="41">
        <v>4.74</v>
      </c>
      <c r="G958" s="41">
        <v>7.55</v>
      </c>
      <c r="H958" s="41">
        <v>12.25</v>
      </c>
      <c r="I958" s="41">
        <v>137.09</v>
      </c>
    </row>
    <row r="959" spans="1:10">
      <c r="A959" s="143"/>
      <c r="B959" s="58">
        <v>294.01</v>
      </c>
      <c r="C959" s="27" t="s">
        <v>50</v>
      </c>
      <c r="D959" s="28">
        <v>250</v>
      </c>
      <c r="E959" s="28"/>
      <c r="F959" s="30">
        <v>18.3</v>
      </c>
      <c r="G959" s="30">
        <v>17.12</v>
      </c>
      <c r="H959" s="79">
        <v>26.45</v>
      </c>
      <c r="I959" s="32">
        <f>H959*4+G959*9+F959*4</f>
        <v>333.08</v>
      </c>
      <c r="J959"/>
    </row>
    <row r="960" spans="1:10">
      <c r="A960" s="143"/>
      <c r="B960" s="58">
        <v>377</v>
      </c>
      <c r="C960" s="59" t="s">
        <v>69</v>
      </c>
      <c r="D960" s="58">
        <v>200</v>
      </c>
      <c r="E960" s="58"/>
      <c r="F960" s="61">
        <v>0.06</v>
      </c>
      <c r="G960" s="61">
        <v>0.01</v>
      </c>
      <c r="H960" s="61">
        <v>11.19</v>
      </c>
      <c r="I960" s="61">
        <v>46.28</v>
      </c>
    </row>
    <row r="961" spans="1:9">
      <c r="A961" s="143"/>
      <c r="B961" s="58"/>
      <c r="C961" s="59" t="s">
        <v>17</v>
      </c>
      <c r="D961" s="58">
        <v>60</v>
      </c>
      <c r="E961" s="58"/>
      <c r="F961" s="61">
        <v>2.37</v>
      </c>
      <c r="G961" s="62">
        <v>0.3</v>
      </c>
      <c r="H961" s="61">
        <v>14.49</v>
      </c>
      <c r="I961" s="62">
        <v>70.5</v>
      </c>
    </row>
    <row r="962" spans="1:9">
      <c r="A962" s="143"/>
      <c r="B962" s="50" t="s">
        <v>38</v>
      </c>
      <c r="C962" s="95"/>
      <c r="D962" s="63">
        <f>SUM(D958:D961)</f>
        <v>610</v>
      </c>
      <c r="E962" s="63"/>
      <c r="F962" s="82">
        <f>SUM(F958:F961)</f>
        <v>25.47</v>
      </c>
      <c r="G962" s="82">
        <f>SUM(G958:G961)</f>
        <v>24.980000000000004</v>
      </c>
      <c r="H962" s="82">
        <f>SUM(H958:H961)</f>
        <v>64.38</v>
      </c>
      <c r="I962" s="82">
        <f>SUM(I958:I961)</f>
        <v>586.94999999999993</v>
      </c>
    </row>
    <row r="963" spans="1:9">
      <c r="A963" s="143"/>
      <c r="B963" s="50" t="s">
        <v>39</v>
      </c>
      <c r="C963" s="95"/>
      <c r="D963" s="95"/>
      <c r="E963" s="95"/>
      <c r="F963" s="95"/>
      <c r="G963" s="95"/>
      <c r="H963" s="95"/>
      <c r="I963" s="95"/>
    </row>
    <row r="964" spans="1:9">
      <c r="A964" s="143"/>
      <c r="B964" s="65">
        <v>376.02</v>
      </c>
      <c r="C964" s="66" t="s">
        <v>40</v>
      </c>
      <c r="D964" s="65">
        <v>200</v>
      </c>
      <c r="E964" s="65"/>
      <c r="F964" s="67">
        <v>5.6</v>
      </c>
      <c r="G964" s="65">
        <v>4.8</v>
      </c>
      <c r="H964" s="67">
        <v>30</v>
      </c>
      <c r="I964" s="65">
        <v>186</v>
      </c>
    </row>
    <row r="965" spans="1:9">
      <c r="A965" s="143"/>
      <c r="B965" s="65"/>
      <c r="C965" s="68" t="s">
        <v>41</v>
      </c>
      <c r="D965" s="69">
        <v>22</v>
      </c>
      <c r="E965" s="69"/>
      <c r="F965" s="70">
        <v>0.45</v>
      </c>
      <c r="G965" s="70">
        <v>2.86</v>
      </c>
      <c r="H965" s="70">
        <v>10.43</v>
      </c>
      <c r="I965" s="71">
        <v>69.33</v>
      </c>
    </row>
    <row r="966" spans="1:9">
      <c r="A966" s="143"/>
      <c r="B966" s="50" t="s">
        <v>42</v>
      </c>
      <c r="C966" s="95"/>
      <c r="D966" s="63">
        <f>SUM(D964:D965)</f>
        <v>222</v>
      </c>
      <c r="E966" s="63"/>
      <c r="F966" s="63">
        <f>SUM(F964:F965)</f>
        <v>6.05</v>
      </c>
      <c r="G966" s="63">
        <f>SUM(G964:G965)</f>
        <v>7.66</v>
      </c>
      <c r="H966" s="63">
        <f>SUM(H964:H965)</f>
        <v>40.43</v>
      </c>
      <c r="I966" s="63">
        <f>SUM(I964:I965)</f>
        <v>255.32999999999998</v>
      </c>
    </row>
    <row r="967" spans="1:9">
      <c r="A967" s="143"/>
      <c r="B967" s="25" t="s">
        <v>43</v>
      </c>
      <c r="C967" s="95"/>
      <c r="D967" s="72">
        <f>D966+D962+D956+D946+D942</f>
        <v>1917</v>
      </c>
      <c r="E967" s="72"/>
      <c r="F967" s="93">
        <f>F966+F962+F956+F946+F942</f>
        <v>76.91</v>
      </c>
      <c r="G967" s="93">
        <f>G966+G962+G956+G946+G942</f>
        <v>93.29</v>
      </c>
      <c r="H967" s="93">
        <f>H966+H962+H956+H946+H942</f>
        <v>285.19</v>
      </c>
      <c r="I967" s="93">
        <f>I966+I962+I956+I946+I942</f>
        <v>2257.89</v>
      </c>
    </row>
    <row r="968" spans="1:9">
      <c r="A968" s="143"/>
      <c r="B968" s="19"/>
      <c r="C968" s="20"/>
      <c r="D968" s="20"/>
      <c r="E968" s="20"/>
      <c r="F968" s="20"/>
      <c r="G968" s="20"/>
      <c r="H968" s="20"/>
      <c r="I968" s="20"/>
    </row>
    <row r="969" spans="1:9">
      <c r="A969" s="143"/>
      <c r="B969" s="143"/>
      <c r="C969" s="13"/>
      <c r="D969" s="13"/>
      <c r="E969" s="13"/>
      <c r="F969" s="13"/>
      <c r="G969" s="13"/>
      <c r="H969" s="13"/>
      <c r="I969" s="13"/>
    </row>
    <row r="970" spans="1:9">
      <c r="A970" s="143"/>
      <c r="B970" s="21" t="s">
        <v>3</v>
      </c>
      <c r="C970" s="147">
        <v>26</v>
      </c>
      <c r="D970" s="13"/>
      <c r="E970" s="13"/>
      <c r="F970" s="13"/>
      <c r="G970" s="226"/>
      <c r="H970" s="226"/>
      <c r="I970" s="226"/>
    </row>
    <row r="971" spans="1:9" ht="21.95" customHeight="1">
      <c r="A971" s="143"/>
      <c r="B971" s="22" t="s">
        <v>4</v>
      </c>
      <c r="C971" s="23" t="s">
        <v>5</v>
      </c>
      <c r="D971" s="3" t="s">
        <v>6</v>
      </c>
      <c r="E971" s="23"/>
      <c r="F971" s="3" t="s">
        <v>7</v>
      </c>
      <c r="G971" s="3"/>
      <c r="H971" s="3"/>
      <c r="I971" s="3" t="s">
        <v>8</v>
      </c>
    </row>
    <row r="972" spans="1:9" ht="23.1" customHeight="1">
      <c r="A972" s="143"/>
      <c r="B972" s="148"/>
      <c r="C972" s="95"/>
      <c r="D972" s="3"/>
      <c r="E972" s="23"/>
      <c r="F972" s="23" t="s">
        <v>9</v>
      </c>
      <c r="G972" s="23" t="s">
        <v>10</v>
      </c>
      <c r="H972" s="23" t="s">
        <v>11</v>
      </c>
      <c r="I972" s="3"/>
    </row>
    <row r="973" spans="1:9">
      <c r="A973" s="143"/>
      <c r="B973" s="24">
        <v>1</v>
      </c>
      <c r="C973" s="24">
        <v>2</v>
      </c>
      <c r="D973" s="24">
        <v>3</v>
      </c>
      <c r="E973" s="24"/>
      <c r="F973" s="24">
        <v>4</v>
      </c>
      <c r="G973" s="24">
        <v>5</v>
      </c>
      <c r="H973" s="24">
        <v>6</v>
      </c>
      <c r="I973" s="24">
        <v>7</v>
      </c>
    </row>
    <row r="974" spans="1:9">
      <c r="A974" s="143"/>
      <c r="B974" s="25" t="s">
        <v>12</v>
      </c>
      <c r="C974" s="95"/>
      <c r="D974" s="95"/>
      <c r="E974" s="95"/>
      <c r="F974" s="95"/>
      <c r="G974" s="95"/>
      <c r="H974" s="95"/>
      <c r="I974" s="95"/>
    </row>
    <row r="975" spans="1:9">
      <c r="A975" s="143"/>
      <c r="B975" s="31">
        <v>14</v>
      </c>
      <c r="C975" s="78" t="s">
        <v>112</v>
      </c>
      <c r="D975" s="106">
        <v>50</v>
      </c>
      <c r="E975" s="107"/>
      <c r="F975" s="108">
        <v>6.5</v>
      </c>
      <c r="G975" s="109">
        <v>12.5</v>
      </c>
      <c r="H975" s="108">
        <v>0</v>
      </c>
      <c r="I975" s="109">
        <v>138.5</v>
      </c>
    </row>
    <row r="976" spans="1:9" ht="31.5">
      <c r="A976" s="143"/>
      <c r="B976" s="38" t="s">
        <v>23</v>
      </c>
      <c r="C976" s="27" t="s">
        <v>207</v>
      </c>
      <c r="D976" s="106">
        <v>185</v>
      </c>
      <c r="E976" s="113"/>
      <c r="F976" s="42">
        <v>7.55</v>
      </c>
      <c r="G976" s="41">
        <v>5.36</v>
      </c>
      <c r="H976" s="42">
        <v>51.56</v>
      </c>
      <c r="I976" s="42">
        <v>284.70999999999998</v>
      </c>
    </row>
    <row r="977" spans="1:9">
      <c r="A977" s="143"/>
      <c r="B977" s="26">
        <v>342</v>
      </c>
      <c r="C977" s="78" t="s">
        <v>69</v>
      </c>
      <c r="D977" s="206" t="s">
        <v>70</v>
      </c>
      <c r="E977" s="207"/>
      <c r="F977" s="208">
        <v>0.06</v>
      </c>
      <c r="G977" s="208">
        <f>0.06</f>
        <v>0.06</v>
      </c>
      <c r="H977" s="208">
        <f>6.7</f>
        <v>6.7</v>
      </c>
      <c r="I977" s="208">
        <v>46.28</v>
      </c>
    </row>
    <row r="978" spans="1:9">
      <c r="A978" s="143"/>
      <c r="B978" s="29"/>
      <c r="C978" s="48" t="s">
        <v>17</v>
      </c>
      <c r="D978" s="31">
        <v>50</v>
      </c>
      <c r="E978" s="31"/>
      <c r="F978" s="74">
        <v>4.74</v>
      </c>
      <c r="G978" s="49">
        <v>0.6</v>
      </c>
      <c r="H978" s="74">
        <v>28.98</v>
      </c>
      <c r="I978" s="31">
        <v>141</v>
      </c>
    </row>
    <row r="979" spans="1:9">
      <c r="A979" s="143"/>
      <c r="B979" s="31"/>
      <c r="C979" s="27" t="s">
        <v>89</v>
      </c>
      <c r="D979" s="28">
        <v>100</v>
      </c>
      <c r="E979" s="29"/>
      <c r="F979" s="30">
        <v>2.25</v>
      </c>
      <c r="G979" s="30">
        <v>0.3</v>
      </c>
      <c r="H979" s="30">
        <v>32.700000000000003</v>
      </c>
      <c r="I979" s="32">
        <f>H979*4+G979*9+F979*4</f>
        <v>142.5</v>
      </c>
    </row>
    <row r="980" spans="1:9">
      <c r="A980" s="143"/>
      <c r="B980" s="25" t="s">
        <v>19</v>
      </c>
      <c r="C980" s="95"/>
      <c r="D980" s="209">
        <v>585</v>
      </c>
      <c r="E980" s="210"/>
      <c r="F980" s="211">
        <v>18.95</v>
      </c>
      <c r="G980" s="211">
        <v>23.72</v>
      </c>
      <c r="H980" s="211">
        <v>90.35</v>
      </c>
      <c r="I980" s="209">
        <v>614.61</v>
      </c>
    </row>
    <row r="981" spans="1:9" ht="16.899999999999999" customHeight="1">
      <c r="A981" s="143"/>
      <c r="B981" s="25" t="s">
        <v>20</v>
      </c>
      <c r="C981" s="95"/>
      <c r="D981" s="95"/>
      <c r="E981" s="95"/>
      <c r="F981" s="95"/>
      <c r="G981" s="95"/>
      <c r="H981" s="95"/>
      <c r="I981" s="95"/>
    </row>
    <row r="982" spans="1:9" ht="31.5">
      <c r="A982" s="143"/>
      <c r="B982" s="212"/>
      <c r="C982" s="202" t="s">
        <v>181</v>
      </c>
      <c r="D982" s="186">
        <v>100</v>
      </c>
      <c r="E982" s="197"/>
      <c r="F982" s="188">
        <v>6.3</v>
      </c>
      <c r="G982" s="188">
        <v>4.16</v>
      </c>
      <c r="H982" s="188">
        <v>5.55</v>
      </c>
      <c r="I982" s="188">
        <v>84.73</v>
      </c>
    </row>
    <row r="983" spans="1:9" ht="31.5">
      <c r="A983" s="143"/>
      <c r="B983" s="186" t="s">
        <v>123</v>
      </c>
      <c r="C983" s="213" t="s">
        <v>151</v>
      </c>
      <c r="D983" s="212">
        <v>250</v>
      </c>
      <c r="E983" s="197"/>
      <c r="F983" s="188">
        <v>2.65</v>
      </c>
      <c r="G983" s="188">
        <v>6.62</v>
      </c>
      <c r="H983" s="188">
        <v>18.3</v>
      </c>
      <c r="I983" s="188">
        <v>143.88</v>
      </c>
    </row>
    <row r="984" spans="1:9">
      <c r="A984" s="143"/>
      <c r="B984" s="41" t="s">
        <v>182</v>
      </c>
      <c r="C984" s="39" t="s">
        <v>183</v>
      </c>
      <c r="D984" s="38">
        <v>100</v>
      </c>
      <c r="E984" s="40"/>
      <c r="F984" s="41">
        <v>11.55</v>
      </c>
      <c r="G984" s="41">
        <v>9.86</v>
      </c>
      <c r="H984" s="41">
        <v>1.96</v>
      </c>
      <c r="I984" s="41">
        <v>142.80000000000001</v>
      </c>
    </row>
    <row r="985" spans="1:9" ht="31.5">
      <c r="A985" s="143"/>
      <c r="B985" s="186" t="s">
        <v>95</v>
      </c>
      <c r="C985" s="202" t="s">
        <v>220</v>
      </c>
      <c r="D985" s="214">
        <v>185</v>
      </c>
      <c r="E985" s="197"/>
      <c r="F985" s="215">
        <v>3.72</v>
      </c>
      <c r="G985" s="215">
        <v>9.43</v>
      </c>
      <c r="H985" s="215">
        <v>24.44</v>
      </c>
      <c r="I985" s="215">
        <v>197.56</v>
      </c>
    </row>
    <row r="986" spans="1:9">
      <c r="A986" s="143"/>
      <c r="B986" s="216" t="s">
        <v>68</v>
      </c>
      <c r="C986" s="199" t="s">
        <v>69</v>
      </c>
      <c r="D986" s="217">
        <v>200</v>
      </c>
      <c r="E986" s="218"/>
      <c r="F986" s="219">
        <v>0.06</v>
      </c>
      <c r="G986" s="219">
        <v>0.01</v>
      </c>
      <c r="H986" s="219">
        <v>11.19</v>
      </c>
      <c r="I986" s="215">
        <v>163.78</v>
      </c>
    </row>
    <row r="987" spans="1:9">
      <c r="A987" s="143"/>
      <c r="B987" s="188"/>
      <c r="C987" s="202" t="s">
        <v>17</v>
      </c>
      <c r="D987" s="186">
        <v>40</v>
      </c>
      <c r="E987" s="197"/>
      <c r="F987" s="188">
        <v>3.16</v>
      </c>
      <c r="G987" s="201">
        <v>0.4</v>
      </c>
      <c r="H987" s="188">
        <v>19.32</v>
      </c>
      <c r="I987" s="219">
        <v>46.28</v>
      </c>
    </row>
    <row r="988" spans="1:9">
      <c r="A988" s="143"/>
      <c r="B988" s="188"/>
      <c r="C988" s="202" t="s">
        <v>27</v>
      </c>
      <c r="D988" s="186">
        <v>50</v>
      </c>
      <c r="E988" s="197"/>
      <c r="F988" s="201">
        <v>3.3</v>
      </c>
      <c r="G988" s="201">
        <v>0.6</v>
      </c>
      <c r="H988" s="188">
        <v>19.829999999999998</v>
      </c>
      <c r="I988" s="186">
        <v>99</v>
      </c>
    </row>
    <row r="989" spans="1:9">
      <c r="A989" s="143"/>
      <c r="B989" s="221" t="s">
        <v>28</v>
      </c>
      <c r="C989" s="221"/>
      <c r="D989" s="45">
        <f>SUM(D982:D988)</f>
        <v>925</v>
      </c>
      <c r="E989" s="45"/>
      <c r="F989" s="47">
        <f>SUM(F982:F988)</f>
        <v>30.74</v>
      </c>
      <c r="G989" s="47">
        <f>SUM(G982:G988)</f>
        <v>31.080000000000002</v>
      </c>
      <c r="H989" s="47">
        <f>SUM(H982:H988)</f>
        <v>100.58999999999999</v>
      </c>
      <c r="I989" s="47">
        <f>SUM(I982:I988)</f>
        <v>878.03</v>
      </c>
    </row>
    <row r="990" spans="1:9">
      <c r="A990" s="143"/>
      <c r="B990" s="228" t="s">
        <v>29</v>
      </c>
      <c r="C990" s="228"/>
      <c r="D990" s="228"/>
      <c r="E990" s="228"/>
      <c r="F990" s="228"/>
      <c r="G990" s="228"/>
      <c r="H990" s="228"/>
      <c r="I990" s="228"/>
    </row>
    <row r="991" spans="1:9">
      <c r="A991" s="143"/>
      <c r="B991" s="31">
        <v>421</v>
      </c>
      <c r="C991" s="48" t="s">
        <v>184</v>
      </c>
      <c r="D991" s="31">
        <v>80</v>
      </c>
      <c r="E991" s="31"/>
      <c r="F991" s="74">
        <v>5.6</v>
      </c>
      <c r="G991" s="74">
        <v>4.9000000000000004</v>
      </c>
      <c r="H991" s="74">
        <v>45.8</v>
      </c>
      <c r="I991" s="49">
        <v>250.7</v>
      </c>
    </row>
    <row r="992" spans="1:9">
      <c r="A992" s="143"/>
      <c r="B992" s="31">
        <v>376</v>
      </c>
      <c r="C992" s="48" t="s">
        <v>15</v>
      </c>
      <c r="D992" s="31">
        <v>200</v>
      </c>
      <c r="E992" s="31"/>
      <c r="F992" s="75"/>
      <c r="G992" s="75"/>
      <c r="H992" s="74">
        <v>11.09</v>
      </c>
      <c r="I992" s="74">
        <v>44.34</v>
      </c>
    </row>
    <row r="993" spans="1:9">
      <c r="A993" s="143"/>
      <c r="B993" s="31">
        <v>338</v>
      </c>
      <c r="C993" s="48" t="s">
        <v>32</v>
      </c>
      <c r="D993" s="31">
        <v>100</v>
      </c>
      <c r="E993" s="31"/>
      <c r="F993" s="49">
        <v>0.4</v>
      </c>
      <c r="G993" s="49">
        <v>0.3</v>
      </c>
      <c r="H993" s="49">
        <v>10.3</v>
      </c>
      <c r="I993" s="31">
        <v>47</v>
      </c>
    </row>
    <row r="994" spans="1:9">
      <c r="A994" s="143"/>
      <c r="B994" s="25" t="s">
        <v>33</v>
      </c>
      <c r="C994" s="13"/>
      <c r="D994" s="36">
        <v>375</v>
      </c>
      <c r="E994" s="36"/>
      <c r="F994" s="84">
        <f>SUM(F991:F993)</f>
        <v>6</v>
      </c>
      <c r="G994" s="84">
        <f>SUM(G991:G993)</f>
        <v>5.2</v>
      </c>
      <c r="H994" s="84">
        <f>SUM(H991:H993)</f>
        <v>67.19</v>
      </c>
      <c r="I994" s="84">
        <f>SUM(I991:I993)</f>
        <v>342.03999999999996</v>
      </c>
    </row>
    <row r="995" spans="1:9">
      <c r="A995" s="143"/>
      <c r="B995" s="50" t="s">
        <v>34</v>
      </c>
      <c r="C995" s="95"/>
      <c r="D995" s="95"/>
      <c r="E995" s="95"/>
      <c r="F995" s="95"/>
      <c r="G995" s="95"/>
      <c r="H995" s="95"/>
      <c r="I995" s="95"/>
    </row>
    <row r="996" spans="1:9">
      <c r="A996" s="143"/>
      <c r="B996" s="58">
        <v>99</v>
      </c>
      <c r="C996" s="59" t="s">
        <v>100</v>
      </c>
      <c r="D996" s="38">
        <v>100</v>
      </c>
      <c r="E996" s="38"/>
      <c r="F996" s="41">
        <v>1.83</v>
      </c>
      <c r="G996" s="41">
        <v>8.58</v>
      </c>
      <c r="H996" s="41">
        <v>12.78</v>
      </c>
      <c r="I996" s="41">
        <v>136.18</v>
      </c>
    </row>
    <row r="997" spans="1:9" ht="29.1" customHeight="1">
      <c r="A997" s="143"/>
      <c r="B997" s="29" t="s">
        <v>80</v>
      </c>
      <c r="C997" s="27" t="s">
        <v>224</v>
      </c>
      <c r="D997" s="28">
        <v>130</v>
      </c>
      <c r="E997" s="28"/>
      <c r="F997" s="29">
        <v>10.7</v>
      </c>
      <c r="G997" s="29">
        <v>11.6</v>
      </c>
      <c r="H997" s="29">
        <v>12.88</v>
      </c>
      <c r="I997" s="29">
        <f>H997*4+G997*9+F997*4</f>
        <v>198.71999999999997</v>
      </c>
    </row>
    <row r="998" spans="1:9" ht="21.95" customHeight="1">
      <c r="A998" s="143"/>
      <c r="B998" s="38" t="s">
        <v>125</v>
      </c>
      <c r="C998" s="43" t="s">
        <v>185</v>
      </c>
      <c r="D998" s="103">
        <v>180</v>
      </c>
      <c r="E998" s="103"/>
      <c r="F998" s="160">
        <v>4.3499999999999996</v>
      </c>
      <c r="G998" s="160">
        <v>7.58</v>
      </c>
      <c r="H998" s="160">
        <v>35.619999999999997</v>
      </c>
      <c r="I998" s="161">
        <f>H998*4+G998*9+F998*4</f>
        <v>228.1</v>
      </c>
    </row>
    <row r="999" spans="1:9">
      <c r="A999" s="143"/>
      <c r="B999" s="58">
        <v>376</v>
      </c>
      <c r="C999" s="59" t="s">
        <v>15</v>
      </c>
      <c r="D999" s="58">
        <v>200</v>
      </c>
      <c r="E999" s="58"/>
      <c r="F999" s="60"/>
      <c r="G999" s="60"/>
      <c r="H999" s="61">
        <v>11.09</v>
      </c>
      <c r="I999" s="61">
        <v>44.34</v>
      </c>
    </row>
    <row r="1000" spans="1:9">
      <c r="A1000" s="143"/>
      <c r="B1000" s="58"/>
      <c r="C1000" s="59" t="s">
        <v>17</v>
      </c>
      <c r="D1000" s="58">
        <v>60</v>
      </c>
      <c r="E1000" s="58"/>
      <c r="F1000" s="61">
        <v>2.37</v>
      </c>
      <c r="G1000" s="62">
        <v>0.3</v>
      </c>
      <c r="H1000" s="61">
        <v>14.49</v>
      </c>
      <c r="I1000" s="62">
        <v>70.5</v>
      </c>
    </row>
    <row r="1001" spans="1:9">
      <c r="A1001" s="143"/>
      <c r="B1001" s="50" t="s">
        <v>38</v>
      </c>
      <c r="C1001" s="95"/>
      <c r="D1001" s="63">
        <f>SUM(D996:D1000)</f>
        <v>670</v>
      </c>
      <c r="E1001" s="63"/>
      <c r="F1001" s="82">
        <f>SUM(F996:F1000)</f>
        <v>19.25</v>
      </c>
      <c r="G1001" s="82">
        <f>SUM(G996:G1000)</f>
        <v>28.06</v>
      </c>
      <c r="H1001" s="82">
        <f>SUM(H996:H1000)</f>
        <v>86.86</v>
      </c>
      <c r="I1001" s="82">
        <f>SUM(I996:I1000)</f>
        <v>677.84</v>
      </c>
    </row>
    <row r="1002" spans="1:9">
      <c r="A1002" s="143"/>
      <c r="B1002" s="50" t="s">
        <v>39</v>
      </c>
      <c r="C1002" s="95"/>
      <c r="D1002" s="95"/>
      <c r="E1002" s="95"/>
      <c r="F1002" s="95"/>
      <c r="G1002" s="95"/>
      <c r="H1002" s="95"/>
      <c r="I1002" s="95"/>
    </row>
    <row r="1003" spans="1:9">
      <c r="A1003" s="143"/>
      <c r="B1003" s="58">
        <v>376.03</v>
      </c>
      <c r="C1003" s="59" t="s">
        <v>58</v>
      </c>
      <c r="D1003" s="58">
        <v>200</v>
      </c>
      <c r="E1003" s="58"/>
      <c r="F1003" s="62">
        <v>5.8</v>
      </c>
      <c r="G1003" s="58">
        <v>5</v>
      </c>
      <c r="H1003" s="58">
        <v>8</v>
      </c>
      <c r="I1003" s="58">
        <v>106</v>
      </c>
    </row>
    <row r="1004" spans="1:9">
      <c r="A1004" s="143"/>
      <c r="B1004" s="58"/>
      <c r="C1004" s="68" t="s">
        <v>59</v>
      </c>
      <c r="D1004" s="69">
        <v>21</v>
      </c>
      <c r="E1004" s="69"/>
      <c r="F1004" s="81">
        <v>0.73</v>
      </c>
      <c r="G1004" s="81">
        <v>7.35</v>
      </c>
      <c r="H1004" s="81">
        <v>11.34</v>
      </c>
      <c r="I1004" s="71">
        <v>115.5</v>
      </c>
    </row>
    <row r="1005" spans="1:9">
      <c r="A1005" s="143"/>
      <c r="B1005" s="50" t="s">
        <v>42</v>
      </c>
      <c r="C1005" s="95"/>
      <c r="D1005" s="63">
        <f>SUM(D1003:D1004)</f>
        <v>221</v>
      </c>
      <c r="E1005" s="63"/>
      <c r="F1005" s="63">
        <f>SUM(F1003:F1004)</f>
        <v>6.5299999999999994</v>
      </c>
      <c r="G1005" s="63">
        <f>SUM(G1003:G1004)</f>
        <v>12.35</v>
      </c>
      <c r="H1005" s="63">
        <f>SUM(H1003:H1004)</f>
        <v>19.34</v>
      </c>
      <c r="I1005" s="63">
        <f>SUM(I1003:I1004)</f>
        <v>221.5</v>
      </c>
    </row>
    <row r="1006" spans="1:9">
      <c r="A1006" s="143"/>
      <c r="B1006" s="25" t="s">
        <v>43</v>
      </c>
      <c r="C1006" s="95"/>
      <c r="D1006" s="72">
        <f>D1005+D1001+D994+D989+D980</f>
        <v>2776</v>
      </c>
      <c r="E1006" s="72"/>
      <c r="F1006" s="93">
        <f>F1005+F1001+F994+F989+F980</f>
        <v>81.47</v>
      </c>
      <c r="G1006" s="93">
        <f>G1005+G1001+G994+G989+G980</f>
        <v>100.41</v>
      </c>
      <c r="H1006" s="93">
        <f>H1005+H1001+H994+H989+H980</f>
        <v>364.32999999999993</v>
      </c>
      <c r="I1006" s="93">
        <f>I1005+I1001+I994+I989+I980</f>
        <v>2734.02</v>
      </c>
    </row>
    <row r="1007" spans="1:9">
      <c r="A1007" s="143"/>
      <c r="B1007" s="19"/>
      <c r="C1007" s="20"/>
      <c r="D1007" s="20"/>
      <c r="E1007" s="20"/>
      <c r="F1007" s="20"/>
      <c r="G1007" s="20"/>
      <c r="H1007" s="20"/>
      <c r="I1007" s="20"/>
    </row>
    <row r="1008" spans="1:9">
      <c r="A1008" s="143"/>
      <c r="B1008" s="143"/>
      <c r="C1008" s="13"/>
      <c r="D1008" s="13"/>
      <c r="E1008" s="13"/>
      <c r="F1008" s="13"/>
      <c r="G1008" s="13"/>
      <c r="H1008" s="13"/>
      <c r="I1008" s="13"/>
    </row>
    <row r="1009" spans="1:9">
      <c r="A1009" s="143"/>
      <c r="B1009" s="21" t="s">
        <v>3</v>
      </c>
      <c r="C1009" s="147">
        <v>27</v>
      </c>
      <c r="D1009" s="13"/>
      <c r="E1009" s="13"/>
      <c r="F1009" s="13"/>
      <c r="G1009" s="226"/>
      <c r="H1009" s="226"/>
      <c r="I1009" s="226"/>
    </row>
    <row r="1010" spans="1:9" ht="27.2" customHeight="1">
      <c r="A1010" s="143"/>
      <c r="B1010" s="22" t="s">
        <v>4</v>
      </c>
      <c r="C1010" s="23" t="s">
        <v>5</v>
      </c>
      <c r="D1010" s="3" t="s">
        <v>6</v>
      </c>
      <c r="E1010" s="23"/>
      <c r="F1010" s="3" t="s">
        <v>7</v>
      </c>
      <c r="G1010" s="3"/>
      <c r="H1010" s="3"/>
      <c r="I1010" s="3" t="s">
        <v>8</v>
      </c>
    </row>
    <row r="1011" spans="1:9" ht="22.35" customHeight="1">
      <c r="A1011" s="143"/>
      <c r="B1011" s="148"/>
      <c r="C1011" s="95"/>
      <c r="D1011" s="3"/>
      <c r="E1011" s="23"/>
      <c r="F1011" s="23" t="s">
        <v>9</v>
      </c>
      <c r="G1011" s="23" t="s">
        <v>10</v>
      </c>
      <c r="H1011" s="23" t="s">
        <v>11</v>
      </c>
      <c r="I1011" s="3"/>
    </row>
    <row r="1012" spans="1:9">
      <c r="A1012" s="143"/>
      <c r="B1012" s="24">
        <v>1</v>
      </c>
      <c r="C1012" s="24">
        <v>2</v>
      </c>
      <c r="D1012" s="24">
        <v>3</v>
      </c>
      <c r="E1012" s="24"/>
      <c r="F1012" s="24">
        <v>4</v>
      </c>
      <c r="G1012" s="24">
        <v>5</v>
      </c>
      <c r="H1012" s="24">
        <v>6</v>
      </c>
      <c r="I1012" s="24">
        <v>7</v>
      </c>
    </row>
    <row r="1013" spans="1:9">
      <c r="A1013" s="143"/>
      <c r="B1013" s="25" t="s">
        <v>12</v>
      </c>
      <c r="C1013" s="95"/>
      <c r="D1013" s="95"/>
      <c r="E1013" s="95"/>
      <c r="F1013" s="95"/>
      <c r="G1013" s="95"/>
      <c r="H1013" s="95"/>
      <c r="I1013" s="95"/>
    </row>
    <row r="1014" spans="1:9">
      <c r="A1014" s="143"/>
      <c r="B1014" s="31">
        <v>15</v>
      </c>
      <c r="C1014" s="48" t="s">
        <v>44</v>
      </c>
      <c r="D1014" s="31">
        <v>15</v>
      </c>
      <c r="E1014" s="31"/>
      <c r="F1014" s="49">
        <v>3.9</v>
      </c>
      <c r="G1014" s="74">
        <v>3.92</v>
      </c>
      <c r="H1014" s="75"/>
      <c r="I1014" s="49">
        <v>51.6</v>
      </c>
    </row>
    <row r="1015" spans="1:9">
      <c r="A1015" s="143"/>
      <c r="B1015" s="31">
        <v>16</v>
      </c>
      <c r="C1015" s="48" t="s">
        <v>13</v>
      </c>
      <c r="D1015" s="31">
        <v>15</v>
      </c>
      <c r="E1015" s="31"/>
      <c r="F1015" s="74">
        <v>1.94</v>
      </c>
      <c r="G1015" s="74">
        <v>3.27</v>
      </c>
      <c r="H1015" s="74">
        <v>0.28999999999999998</v>
      </c>
      <c r="I1015" s="49">
        <v>38.4</v>
      </c>
    </row>
    <row r="1016" spans="1:9" ht="30.4" customHeight="1">
      <c r="A1016" s="143"/>
      <c r="B1016" s="31">
        <v>173</v>
      </c>
      <c r="C1016" s="76" t="s">
        <v>45</v>
      </c>
      <c r="D1016" s="77">
        <v>250</v>
      </c>
      <c r="E1016" s="113"/>
      <c r="F1016" s="71">
        <v>9.82</v>
      </c>
      <c r="G1016" s="71">
        <v>14.16</v>
      </c>
      <c r="H1016" s="71">
        <v>66.66</v>
      </c>
      <c r="I1016" s="32">
        <v>18.11</v>
      </c>
    </row>
    <row r="1017" spans="1:9">
      <c r="A1017" s="143"/>
      <c r="B1017" s="31">
        <v>378</v>
      </c>
      <c r="C1017" s="48" t="s">
        <v>54</v>
      </c>
      <c r="D1017" s="31">
        <v>200</v>
      </c>
      <c r="E1017" s="31"/>
      <c r="F1017" s="74">
        <v>1.61</v>
      </c>
      <c r="G1017" s="74">
        <v>1.39</v>
      </c>
      <c r="H1017" s="74">
        <v>13.76</v>
      </c>
      <c r="I1017" s="74">
        <v>74.34</v>
      </c>
    </row>
    <row r="1018" spans="1:9">
      <c r="A1018" s="143"/>
      <c r="B1018" s="31"/>
      <c r="C1018" s="48" t="s">
        <v>17</v>
      </c>
      <c r="D1018" s="31">
        <v>50</v>
      </c>
      <c r="E1018" s="31"/>
      <c r="F1018" s="74">
        <v>4.74</v>
      </c>
      <c r="G1018" s="49">
        <v>0.6</v>
      </c>
      <c r="H1018" s="74">
        <v>28.98</v>
      </c>
      <c r="I1018" s="31">
        <v>141</v>
      </c>
    </row>
    <row r="1019" spans="1:9">
      <c r="A1019" s="143"/>
      <c r="B1019" s="31">
        <v>338</v>
      </c>
      <c r="C1019" s="48" t="s">
        <v>32</v>
      </c>
      <c r="D1019" s="31">
        <v>100</v>
      </c>
      <c r="E1019" s="31"/>
      <c r="F1019" s="49">
        <v>0.4</v>
      </c>
      <c r="G1019" s="49">
        <v>0.3</v>
      </c>
      <c r="H1019" s="49">
        <v>10.3</v>
      </c>
      <c r="I1019" s="31">
        <v>47</v>
      </c>
    </row>
    <row r="1020" spans="1:9">
      <c r="A1020" s="143"/>
      <c r="B1020" s="25" t="s">
        <v>19</v>
      </c>
      <c r="C1020" s="95"/>
      <c r="D1020" s="36">
        <f>SUM(D1014:D1019)</f>
        <v>630</v>
      </c>
      <c r="E1020" s="36"/>
      <c r="F1020" s="84">
        <f>SUM(F1014:F1019)</f>
        <v>22.409999999999997</v>
      </c>
      <c r="G1020" s="84">
        <f>SUM(G1014:G1019)</f>
        <v>23.640000000000004</v>
      </c>
      <c r="H1020" s="84">
        <f>SUM(H1014:H1019)</f>
        <v>119.99000000000001</v>
      </c>
      <c r="I1020" s="84">
        <f>SUM(I1014:I1019)</f>
        <v>370.45</v>
      </c>
    </row>
    <row r="1021" spans="1:9">
      <c r="A1021" s="143"/>
      <c r="B1021" s="25" t="s">
        <v>20</v>
      </c>
      <c r="C1021" s="95"/>
      <c r="D1021" s="95"/>
      <c r="E1021" s="95"/>
      <c r="F1021" s="95"/>
      <c r="G1021" s="95"/>
      <c r="H1021" s="95"/>
      <c r="I1021" s="95"/>
    </row>
    <row r="1022" spans="1:9">
      <c r="A1022" s="143"/>
      <c r="B1022" s="38" t="s">
        <v>47</v>
      </c>
      <c r="C1022" s="163" t="s">
        <v>48</v>
      </c>
      <c r="D1022" s="118">
        <v>100</v>
      </c>
      <c r="E1022" s="118"/>
      <c r="F1022" s="41">
        <v>1.68</v>
      </c>
      <c r="G1022" s="41">
        <v>6.83</v>
      </c>
      <c r="H1022" s="41">
        <v>4.96</v>
      </c>
      <c r="I1022" s="41">
        <v>88.58</v>
      </c>
    </row>
    <row r="1023" spans="1:9" ht="26.1" customHeight="1">
      <c r="A1023" s="143"/>
      <c r="B1023" s="31">
        <v>96</v>
      </c>
      <c r="C1023" s="48" t="s">
        <v>216</v>
      </c>
      <c r="D1023" s="118">
        <v>255</v>
      </c>
      <c r="E1023" s="118"/>
      <c r="F1023" s="41">
        <v>3.71</v>
      </c>
      <c r="G1023" s="41">
        <v>4.7300000000000004</v>
      </c>
      <c r="H1023" s="41">
        <v>28.36</v>
      </c>
      <c r="I1023" s="41">
        <v>170.95</v>
      </c>
    </row>
    <row r="1024" spans="1:9">
      <c r="A1024" s="143"/>
      <c r="B1024" s="31">
        <v>268.58999999999997</v>
      </c>
      <c r="C1024" s="48" t="s">
        <v>225</v>
      </c>
      <c r="D1024" s="118">
        <v>100</v>
      </c>
      <c r="E1024" s="118"/>
      <c r="F1024" s="105">
        <v>12.81</v>
      </c>
      <c r="G1024" s="105">
        <v>18.940000000000001</v>
      </c>
      <c r="H1024" s="105">
        <v>12.13</v>
      </c>
      <c r="I1024" s="105">
        <v>272.02</v>
      </c>
    </row>
    <row r="1025" spans="1:9">
      <c r="A1025" s="143"/>
      <c r="B1025" s="31">
        <v>142</v>
      </c>
      <c r="C1025" s="27" t="s">
        <v>131</v>
      </c>
      <c r="D1025" s="28">
        <v>180</v>
      </c>
      <c r="E1025" s="40"/>
      <c r="F1025" s="29">
        <v>4.1399999999999997</v>
      </c>
      <c r="G1025" s="29">
        <v>5.03</v>
      </c>
      <c r="H1025" s="29">
        <v>22.75</v>
      </c>
      <c r="I1025" s="29">
        <f>H1025*4+G1025*9+F1025*4</f>
        <v>152.83000000000001</v>
      </c>
    </row>
    <row r="1026" spans="1:9" ht="20.85" customHeight="1">
      <c r="A1026" s="143"/>
      <c r="B1026" s="31">
        <v>342.01</v>
      </c>
      <c r="C1026" s="48" t="s">
        <v>26</v>
      </c>
      <c r="D1026" s="31">
        <v>200</v>
      </c>
      <c r="E1026" s="31"/>
      <c r="F1026" s="74">
        <v>0.16</v>
      </c>
      <c r="G1026" s="74">
        <v>0.16</v>
      </c>
      <c r="H1026" s="49">
        <v>14.9</v>
      </c>
      <c r="I1026" s="74">
        <v>62.69</v>
      </c>
    </row>
    <row r="1027" spans="1:9">
      <c r="A1027" s="143"/>
      <c r="B1027" s="31"/>
      <c r="C1027" s="43" t="s">
        <v>17</v>
      </c>
      <c r="D1027" s="38">
        <v>50</v>
      </c>
      <c r="E1027" s="38"/>
      <c r="F1027" s="41">
        <v>3.16</v>
      </c>
      <c r="G1027" s="42">
        <v>0.4</v>
      </c>
      <c r="H1027" s="41">
        <v>19.32</v>
      </c>
      <c r="I1027" s="38">
        <v>94</v>
      </c>
    </row>
    <row r="1028" spans="1:9">
      <c r="A1028" s="143"/>
      <c r="B1028" s="31"/>
      <c r="C1028" s="43" t="s">
        <v>27</v>
      </c>
      <c r="D1028" s="38">
        <v>60</v>
      </c>
      <c r="E1028" s="38"/>
      <c r="F1028" s="42">
        <v>3.3</v>
      </c>
      <c r="G1028" s="42">
        <v>0.6</v>
      </c>
      <c r="H1028" s="41">
        <v>19.829999999999998</v>
      </c>
      <c r="I1028" s="38">
        <v>99</v>
      </c>
    </row>
    <row r="1029" spans="1:9">
      <c r="A1029" s="143"/>
      <c r="B1029" s="25" t="s">
        <v>28</v>
      </c>
      <c r="C1029" s="95"/>
      <c r="D1029" s="36">
        <f>SUM(D1022:D1028)</f>
        <v>945</v>
      </c>
      <c r="E1029" s="36"/>
      <c r="F1029" s="84">
        <f>SUM(F1022:F1028)</f>
        <v>28.96</v>
      </c>
      <c r="G1029" s="84">
        <f>SUM(G1022:G1028)</f>
        <v>36.69</v>
      </c>
      <c r="H1029" s="84">
        <f>SUM(H1022:H1028)</f>
        <v>122.25000000000001</v>
      </c>
      <c r="I1029" s="84">
        <f>SUM(I1022:I1028)</f>
        <v>940.06999999999994</v>
      </c>
    </row>
    <row r="1030" spans="1:9">
      <c r="A1030" s="143"/>
      <c r="B1030" s="25" t="s">
        <v>29</v>
      </c>
      <c r="C1030" s="13"/>
      <c r="D1030" s="13"/>
      <c r="E1030" s="13"/>
      <c r="F1030" s="13"/>
      <c r="G1030" s="13"/>
      <c r="H1030" s="13"/>
      <c r="I1030" s="13"/>
    </row>
    <row r="1031" spans="1:9">
      <c r="A1031" s="143"/>
      <c r="B1031" s="31">
        <v>410</v>
      </c>
      <c r="C1031" s="48" t="s">
        <v>186</v>
      </c>
      <c r="D1031" s="31">
        <v>75</v>
      </c>
      <c r="E1031" s="31"/>
      <c r="F1031" s="74">
        <v>9.2200000000000006</v>
      </c>
      <c r="G1031" s="74">
        <v>7.29</v>
      </c>
      <c r="H1031" s="74">
        <v>27.72</v>
      </c>
      <c r="I1031" s="74">
        <v>214.29</v>
      </c>
    </row>
    <row r="1032" spans="1:9">
      <c r="A1032" s="143"/>
      <c r="B1032" s="26">
        <v>377</v>
      </c>
      <c r="C1032" s="27" t="s">
        <v>69</v>
      </c>
      <c r="D1032" s="38">
        <v>200</v>
      </c>
      <c r="E1032" s="38"/>
      <c r="F1032" s="41">
        <v>0.53</v>
      </c>
      <c r="G1032" s="41">
        <v>0.22</v>
      </c>
      <c r="H1032" s="42">
        <v>18.600000000000001</v>
      </c>
      <c r="I1032" s="41">
        <v>88.51</v>
      </c>
    </row>
    <row r="1033" spans="1:9">
      <c r="A1033" s="143"/>
      <c r="B1033" s="31">
        <v>338</v>
      </c>
      <c r="C1033" s="48" t="s">
        <v>55</v>
      </c>
      <c r="D1033" s="31">
        <v>100</v>
      </c>
      <c r="E1033" s="31"/>
      <c r="F1033" s="49">
        <v>0.4</v>
      </c>
      <c r="G1033" s="49">
        <v>0.4</v>
      </c>
      <c r="H1033" s="49">
        <v>9.8000000000000007</v>
      </c>
      <c r="I1033" s="31">
        <v>47</v>
      </c>
    </row>
    <row r="1034" spans="1:9">
      <c r="A1034" s="143"/>
      <c r="B1034" s="25" t="s">
        <v>33</v>
      </c>
      <c r="C1034" s="13"/>
      <c r="D1034" s="36">
        <f>SUM(D1031:D1033)</f>
        <v>375</v>
      </c>
      <c r="E1034" s="36"/>
      <c r="F1034" s="84">
        <f>SUM(F1031:F1033)</f>
        <v>10.15</v>
      </c>
      <c r="G1034" s="84">
        <f>SUM(G1031:G1033)</f>
        <v>7.91</v>
      </c>
      <c r="H1034" s="84">
        <f>SUM(H1031:H1033)</f>
        <v>56.120000000000005</v>
      </c>
      <c r="I1034" s="84">
        <f>SUM(I1031:I1033)</f>
        <v>349.8</v>
      </c>
    </row>
    <row r="1035" spans="1:9">
      <c r="A1035" s="143"/>
      <c r="B1035" s="50" t="s">
        <v>34</v>
      </c>
      <c r="C1035" s="13"/>
      <c r="D1035" s="13"/>
      <c r="E1035" s="13"/>
      <c r="F1035" s="13"/>
      <c r="G1035" s="13"/>
      <c r="H1035" s="13"/>
      <c r="I1035" s="13"/>
    </row>
    <row r="1036" spans="1:9">
      <c r="A1036" s="143"/>
      <c r="B1036" s="38">
        <v>67</v>
      </c>
      <c r="C1036" s="43" t="s">
        <v>91</v>
      </c>
      <c r="D1036" s="118">
        <v>100</v>
      </c>
      <c r="E1036" s="118"/>
      <c r="F1036" s="41">
        <v>1.75</v>
      </c>
      <c r="G1036" s="41">
        <v>8.5299999999999994</v>
      </c>
      <c r="H1036" s="41">
        <v>9.4</v>
      </c>
      <c r="I1036" s="41">
        <v>122.2</v>
      </c>
    </row>
    <row r="1037" spans="1:9">
      <c r="A1037" s="143"/>
      <c r="B1037" s="58">
        <v>211</v>
      </c>
      <c r="C1037" s="59" t="s">
        <v>74</v>
      </c>
      <c r="D1037" s="58">
        <v>250</v>
      </c>
      <c r="E1037" s="58"/>
      <c r="F1037" s="61">
        <v>37.21</v>
      </c>
      <c r="G1037" s="61">
        <v>35.869999999999997</v>
      </c>
      <c r="H1037" s="61">
        <v>5.9</v>
      </c>
      <c r="I1037" s="61">
        <v>495.31</v>
      </c>
    </row>
    <row r="1038" spans="1:9">
      <c r="A1038" s="143"/>
      <c r="B1038" s="58">
        <v>376</v>
      </c>
      <c r="C1038" s="59" t="s">
        <v>15</v>
      </c>
      <c r="D1038" s="58">
        <v>200</v>
      </c>
      <c r="E1038" s="58"/>
      <c r="F1038" s="60"/>
      <c r="G1038" s="60"/>
      <c r="H1038" s="61">
        <v>11.09</v>
      </c>
      <c r="I1038" s="61">
        <v>44.34</v>
      </c>
    </row>
    <row r="1039" spans="1:9">
      <c r="A1039" s="143"/>
      <c r="B1039" s="58"/>
      <c r="C1039" s="59" t="s">
        <v>17</v>
      </c>
      <c r="D1039" s="58">
        <v>60</v>
      </c>
      <c r="E1039" s="58"/>
      <c r="F1039" s="61">
        <v>3.16</v>
      </c>
      <c r="G1039" s="62">
        <v>0.4</v>
      </c>
      <c r="H1039" s="61">
        <v>19.32</v>
      </c>
      <c r="I1039" s="58">
        <v>94</v>
      </c>
    </row>
    <row r="1040" spans="1:9">
      <c r="A1040" s="143"/>
      <c r="B1040" s="50" t="s">
        <v>38</v>
      </c>
      <c r="C1040" s="95"/>
      <c r="D1040" s="63">
        <f>SUM(D1036:D1039)</f>
        <v>610</v>
      </c>
      <c r="E1040" s="63"/>
      <c r="F1040" s="82">
        <f>SUM(F1036:F1039)</f>
        <v>42.120000000000005</v>
      </c>
      <c r="G1040" s="82">
        <f>SUM(G1036:G1039)</f>
        <v>44.8</v>
      </c>
      <c r="H1040" s="82">
        <f>SUM(H1036:H1039)</f>
        <v>45.71</v>
      </c>
      <c r="I1040" s="82">
        <f>SUM(I1036:I1039)</f>
        <v>755.85</v>
      </c>
    </row>
    <row r="1041" spans="1:9">
      <c r="A1041" s="143"/>
      <c r="B1041" s="50" t="s">
        <v>39</v>
      </c>
      <c r="C1041" s="95"/>
      <c r="D1041" s="95"/>
      <c r="E1041" s="95"/>
      <c r="F1041" s="95"/>
      <c r="G1041" s="95"/>
      <c r="H1041" s="95"/>
      <c r="I1041" s="95"/>
    </row>
    <row r="1042" spans="1:9">
      <c r="A1042" s="143"/>
      <c r="B1042" s="58">
        <v>376.02</v>
      </c>
      <c r="C1042" s="59" t="s">
        <v>76</v>
      </c>
      <c r="D1042" s="58">
        <v>200</v>
      </c>
      <c r="E1042" s="58"/>
      <c r="F1042" s="62">
        <v>5.8</v>
      </c>
      <c r="G1042" s="58">
        <v>5</v>
      </c>
      <c r="H1042" s="62">
        <v>9.6</v>
      </c>
      <c r="I1042" s="58">
        <v>108</v>
      </c>
    </row>
    <row r="1043" spans="1:9">
      <c r="A1043" s="143"/>
      <c r="B1043" s="58"/>
      <c r="C1043" s="68" t="s">
        <v>41</v>
      </c>
      <c r="D1043" s="69">
        <v>22</v>
      </c>
      <c r="E1043" s="69"/>
      <c r="F1043" s="70">
        <v>0.45</v>
      </c>
      <c r="G1043" s="70">
        <v>2.86</v>
      </c>
      <c r="H1043" s="70">
        <v>10.43</v>
      </c>
      <c r="I1043" s="71">
        <v>69.33</v>
      </c>
    </row>
    <row r="1044" spans="1:9">
      <c r="A1044" s="143"/>
      <c r="B1044" s="50" t="s">
        <v>42</v>
      </c>
      <c r="C1044" s="95"/>
      <c r="D1044" s="63">
        <f>SUM(D1042:D1043)</f>
        <v>222</v>
      </c>
      <c r="E1044" s="63"/>
      <c r="F1044" s="63">
        <f>SUM(F1042:F1043)</f>
        <v>6.25</v>
      </c>
      <c r="G1044" s="63">
        <f>SUM(G1042:G1043)</f>
        <v>7.8599999999999994</v>
      </c>
      <c r="H1044" s="63">
        <f>SUM(H1042:H1043)</f>
        <v>20.03</v>
      </c>
      <c r="I1044" s="63">
        <f>SUM(I1042:I1043)</f>
        <v>177.32999999999998</v>
      </c>
    </row>
    <row r="1045" spans="1:9">
      <c r="A1045" s="143"/>
      <c r="B1045" s="25" t="s">
        <v>43</v>
      </c>
      <c r="C1045" s="95"/>
      <c r="D1045" s="72">
        <f>D1044+D1040+D1034+D1029+D1020</f>
        <v>2782</v>
      </c>
      <c r="E1045" s="72"/>
      <c r="F1045" s="72">
        <f>F1044+F1040+F1034+F1029+F1020</f>
        <v>109.89</v>
      </c>
      <c r="G1045" s="72">
        <f>G1044+G1040+G1034+G1029+G1020</f>
        <v>120.89999999999999</v>
      </c>
      <c r="H1045" s="72">
        <f>H1044+H1040+H1034+H1029+H1020</f>
        <v>364.1</v>
      </c>
      <c r="I1045" s="72">
        <f>I1044+I1040+I1034+I1029+I1020</f>
        <v>2593.5</v>
      </c>
    </row>
    <row r="1046" spans="1:9">
      <c r="A1046" s="143"/>
      <c r="B1046" s="19"/>
      <c r="C1046" s="20"/>
      <c r="D1046" s="20"/>
      <c r="E1046" s="20"/>
      <c r="F1046" s="20"/>
      <c r="G1046" s="20"/>
      <c r="H1046" s="20"/>
      <c r="I1046" s="20"/>
    </row>
    <row r="1047" spans="1:9">
      <c r="A1047" s="143"/>
      <c r="B1047" s="143"/>
      <c r="C1047" s="13"/>
      <c r="D1047" s="13"/>
      <c r="E1047" s="13"/>
      <c r="F1047" s="13"/>
      <c r="G1047" s="13"/>
      <c r="H1047" s="13"/>
      <c r="I1047" s="13"/>
    </row>
    <row r="1048" spans="1:9" ht="16.899999999999999" customHeight="1">
      <c r="A1048" s="143"/>
      <c r="B1048" s="21" t="s">
        <v>3</v>
      </c>
      <c r="C1048" s="147">
        <v>28</v>
      </c>
      <c r="D1048" s="13"/>
      <c r="E1048" s="13"/>
      <c r="F1048" s="13"/>
      <c r="G1048" s="226"/>
      <c r="H1048" s="226"/>
      <c r="I1048" s="226"/>
    </row>
    <row r="1049" spans="1:9" ht="24.6" customHeight="1">
      <c r="A1049" s="143"/>
      <c r="B1049" s="22" t="s">
        <v>4</v>
      </c>
      <c r="C1049" s="23" t="s">
        <v>5</v>
      </c>
      <c r="D1049" s="3" t="s">
        <v>6</v>
      </c>
      <c r="E1049" s="23"/>
      <c r="F1049" s="3" t="s">
        <v>7</v>
      </c>
      <c r="G1049" s="3"/>
      <c r="H1049" s="3"/>
      <c r="I1049" s="3" t="s">
        <v>8</v>
      </c>
    </row>
    <row r="1050" spans="1:9" ht="26.1" customHeight="1">
      <c r="A1050" s="143"/>
      <c r="B1050" s="148"/>
      <c r="C1050" s="95"/>
      <c r="D1050" s="3"/>
      <c r="E1050" s="23"/>
      <c r="F1050" s="23" t="s">
        <v>9</v>
      </c>
      <c r="G1050" s="23" t="s">
        <v>10</v>
      </c>
      <c r="H1050" s="23" t="s">
        <v>11</v>
      </c>
      <c r="I1050" s="3"/>
    </row>
    <row r="1051" spans="1:9">
      <c r="A1051" s="143"/>
      <c r="B1051" s="24">
        <v>1</v>
      </c>
      <c r="C1051" s="24">
        <v>2</v>
      </c>
      <c r="D1051" s="24">
        <v>3</v>
      </c>
      <c r="E1051" s="24"/>
      <c r="F1051" s="24">
        <v>4</v>
      </c>
      <c r="G1051" s="24">
        <v>5</v>
      </c>
      <c r="H1051" s="24">
        <v>6</v>
      </c>
      <c r="I1051" s="24">
        <v>7</v>
      </c>
    </row>
    <row r="1052" spans="1:9">
      <c r="A1052" s="143"/>
      <c r="B1052" s="25" t="s">
        <v>12</v>
      </c>
      <c r="C1052" s="95"/>
      <c r="D1052" s="95"/>
      <c r="E1052" s="95"/>
      <c r="F1052" s="95"/>
      <c r="G1052" s="95"/>
      <c r="H1052" s="95"/>
      <c r="I1052" s="95"/>
    </row>
    <row r="1053" spans="1:9">
      <c r="A1053" s="143"/>
      <c r="B1053" s="31">
        <v>14</v>
      </c>
      <c r="C1053" s="48" t="s">
        <v>105</v>
      </c>
      <c r="D1053" s="31">
        <v>10</v>
      </c>
      <c r="E1053" s="31"/>
      <c r="F1053" s="74">
        <v>0.08</v>
      </c>
      <c r="G1053" s="74">
        <v>7.25</v>
      </c>
      <c r="H1053" s="74">
        <v>0.13</v>
      </c>
      <c r="I1053" s="74">
        <v>66.09</v>
      </c>
    </row>
    <row r="1054" spans="1:9">
      <c r="A1054" s="143"/>
      <c r="B1054" s="31">
        <v>209</v>
      </c>
      <c r="C1054" s="48" t="s">
        <v>88</v>
      </c>
      <c r="D1054" s="31">
        <v>40</v>
      </c>
      <c r="E1054" s="31"/>
      <c r="F1054" s="74">
        <v>5.08</v>
      </c>
      <c r="G1054" s="49">
        <v>4.5999999999999996</v>
      </c>
      <c r="H1054" s="74">
        <v>0.28000000000000003</v>
      </c>
      <c r="I1054" s="49">
        <v>62.8</v>
      </c>
    </row>
    <row r="1055" spans="1:9">
      <c r="A1055" s="143"/>
      <c r="B1055" s="65">
        <v>173.05</v>
      </c>
      <c r="C1055" s="66" t="s">
        <v>99</v>
      </c>
      <c r="D1055" s="65">
        <v>250</v>
      </c>
      <c r="E1055" s="65"/>
      <c r="F1055" s="102">
        <v>8.4</v>
      </c>
      <c r="G1055" s="102">
        <v>11.08</v>
      </c>
      <c r="H1055" s="102">
        <v>36</v>
      </c>
      <c r="I1055" s="102">
        <v>277.32</v>
      </c>
    </row>
    <row r="1056" spans="1:9">
      <c r="A1056" s="143"/>
      <c r="B1056" s="31">
        <v>382</v>
      </c>
      <c r="C1056" s="48" t="s">
        <v>31</v>
      </c>
      <c r="D1056" s="31">
        <v>200</v>
      </c>
      <c r="E1056" s="31"/>
      <c r="F1056" s="74">
        <v>3.99</v>
      </c>
      <c r="G1056" s="74">
        <v>3.17</v>
      </c>
      <c r="H1056" s="74">
        <v>16.34</v>
      </c>
      <c r="I1056" s="74">
        <v>111.18</v>
      </c>
    </row>
    <row r="1057" spans="1:10">
      <c r="A1057" s="143"/>
      <c r="B1057" s="31"/>
      <c r="C1057" s="48" t="s">
        <v>17</v>
      </c>
      <c r="D1057" s="31">
        <v>50</v>
      </c>
      <c r="E1057" s="31"/>
      <c r="F1057" s="74">
        <v>4.74</v>
      </c>
      <c r="G1057" s="49">
        <v>0.6</v>
      </c>
      <c r="H1057" s="74">
        <v>28.98</v>
      </c>
      <c r="I1057" s="31">
        <v>141</v>
      </c>
    </row>
    <row r="1058" spans="1:10">
      <c r="A1058" s="143"/>
      <c r="B1058" s="31">
        <v>338</v>
      </c>
      <c r="C1058" s="48" t="s">
        <v>55</v>
      </c>
      <c r="D1058" s="31">
        <v>100</v>
      </c>
      <c r="E1058" s="31"/>
      <c r="F1058" s="49">
        <v>0.4</v>
      </c>
      <c r="G1058" s="49">
        <v>0.4</v>
      </c>
      <c r="H1058" s="49">
        <v>9.8000000000000007</v>
      </c>
      <c r="I1058" s="31">
        <v>47</v>
      </c>
    </row>
    <row r="1059" spans="1:10">
      <c r="A1059" s="143"/>
      <c r="B1059" s="25" t="s">
        <v>19</v>
      </c>
      <c r="C1059" s="95"/>
      <c r="D1059" s="36">
        <f>SUM(D1053:D1058)</f>
        <v>650</v>
      </c>
      <c r="E1059" s="36"/>
      <c r="F1059" s="84">
        <v>20.3</v>
      </c>
      <c r="G1059" s="84">
        <v>21.65</v>
      </c>
      <c r="H1059" s="84">
        <v>81.06</v>
      </c>
      <c r="I1059" s="84">
        <v>605.21</v>
      </c>
    </row>
    <row r="1060" spans="1:10">
      <c r="A1060" s="143"/>
      <c r="B1060" s="25" t="s">
        <v>20</v>
      </c>
      <c r="C1060" s="95"/>
      <c r="D1060" s="95"/>
      <c r="E1060" s="95"/>
      <c r="F1060" s="95"/>
      <c r="G1060" s="95"/>
      <c r="H1060" s="95"/>
      <c r="I1060" s="95"/>
    </row>
    <row r="1061" spans="1:10">
      <c r="A1061" s="143"/>
      <c r="B1061" s="31">
        <v>55</v>
      </c>
      <c r="C1061" s="48" t="s">
        <v>56</v>
      </c>
      <c r="D1061" s="31">
        <v>60</v>
      </c>
      <c r="E1061" s="31"/>
      <c r="F1061" s="74">
        <v>0.75</v>
      </c>
      <c r="G1061" s="74">
        <v>5.0599999999999996</v>
      </c>
      <c r="H1061" s="74">
        <v>3.72</v>
      </c>
      <c r="I1061" s="74">
        <v>63.85</v>
      </c>
    </row>
    <row r="1062" spans="1:10" ht="30.6" customHeight="1">
      <c r="A1062" s="143"/>
      <c r="B1062" s="31">
        <v>88</v>
      </c>
      <c r="C1062" s="48" t="s">
        <v>208</v>
      </c>
      <c r="D1062" s="31">
        <v>255</v>
      </c>
      <c r="E1062" s="31"/>
      <c r="F1062" s="74">
        <v>2.0099999999999998</v>
      </c>
      <c r="G1062" s="74">
        <v>4.01</v>
      </c>
      <c r="H1062" s="74">
        <v>9.48</v>
      </c>
      <c r="I1062" s="49">
        <v>82.6</v>
      </c>
    </row>
    <row r="1063" spans="1:10">
      <c r="A1063" s="143"/>
      <c r="B1063" s="38">
        <v>268</v>
      </c>
      <c r="C1063" s="39" t="s">
        <v>137</v>
      </c>
      <c r="D1063" s="118">
        <v>100</v>
      </c>
      <c r="E1063" s="118"/>
      <c r="F1063" s="41">
        <v>12.81</v>
      </c>
      <c r="G1063" s="41">
        <v>18.940000000000001</v>
      </c>
      <c r="H1063" s="41">
        <v>12.13</v>
      </c>
      <c r="I1063" s="41">
        <v>272.02</v>
      </c>
      <c r="J1063"/>
    </row>
    <row r="1064" spans="1:10" ht="18.399999999999999" customHeight="1">
      <c r="A1064" s="143"/>
      <c r="B1064" s="103" t="s">
        <v>226</v>
      </c>
      <c r="C1064" s="104" t="s">
        <v>104</v>
      </c>
      <c r="D1064" s="103">
        <v>180</v>
      </c>
      <c r="E1064" s="103"/>
      <c r="F1064" s="160">
        <v>4.16</v>
      </c>
      <c r="G1064" s="160">
        <v>4.1399999999999997</v>
      </c>
      <c r="H1064" s="160">
        <v>37.93</v>
      </c>
      <c r="I1064" s="160">
        <v>205.87</v>
      </c>
    </row>
    <row r="1065" spans="1:10">
      <c r="A1065" s="143"/>
      <c r="B1065" s="31">
        <v>349</v>
      </c>
      <c r="C1065" s="48" t="s">
        <v>52</v>
      </c>
      <c r="D1065" s="31">
        <v>200</v>
      </c>
      <c r="E1065" s="31"/>
      <c r="F1065" s="74">
        <v>0.59</v>
      </c>
      <c r="G1065" s="74">
        <v>0.05</v>
      </c>
      <c r="H1065" s="74">
        <v>18.579999999999998</v>
      </c>
      <c r="I1065" s="74">
        <v>77.94</v>
      </c>
    </row>
    <row r="1066" spans="1:10">
      <c r="A1066" s="143"/>
      <c r="B1066" s="31"/>
      <c r="C1066" s="43" t="s">
        <v>17</v>
      </c>
      <c r="D1066" s="38">
        <v>50</v>
      </c>
      <c r="E1066" s="38"/>
      <c r="F1066" s="41">
        <v>3.16</v>
      </c>
      <c r="G1066" s="42">
        <v>0.4</v>
      </c>
      <c r="H1066" s="41">
        <v>19.32</v>
      </c>
      <c r="I1066" s="38">
        <v>94</v>
      </c>
    </row>
    <row r="1067" spans="1:10">
      <c r="A1067" s="143"/>
      <c r="B1067" s="31"/>
      <c r="C1067" s="43" t="s">
        <v>27</v>
      </c>
      <c r="D1067" s="38">
        <v>60</v>
      </c>
      <c r="E1067" s="38"/>
      <c r="F1067" s="42">
        <v>3.3</v>
      </c>
      <c r="G1067" s="42">
        <v>0.6</v>
      </c>
      <c r="H1067" s="41">
        <v>19.829999999999998</v>
      </c>
      <c r="I1067" s="38">
        <v>99</v>
      </c>
    </row>
    <row r="1068" spans="1:10">
      <c r="A1068" s="143"/>
      <c r="B1068" s="25" t="s">
        <v>28</v>
      </c>
      <c r="C1068" s="95"/>
      <c r="D1068" s="36">
        <f>SUM(D1061:D1067)</f>
        <v>905</v>
      </c>
      <c r="E1068" s="36"/>
      <c r="F1068" s="84">
        <f>SUM(F1061:F1067)</f>
        <v>26.78</v>
      </c>
      <c r="G1068" s="84">
        <f>SUM(G1061:G1067)</f>
        <v>33.199999999999996</v>
      </c>
      <c r="H1068" s="84">
        <f>SUM(H1061:H1067)</f>
        <v>120.99</v>
      </c>
      <c r="I1068" s="84">
        <f>SUM(I1061:I1067)</f>
        <v>895.28</v>
      </c>
    </row>
    <row r="1069" spans="1:10">
      <c r="A1069" s="143"/>
      <c r="B1069" s="25" t="s">
        <v>29</v>
      </c>
      <c r="C1069" s="95"/>
      <c r="D1069" s="95"/>
      <c r="E1069" s="95"/>
      <c r="F1069" s="95"/>
      <c r="G1069" s="95"/>
      <c r="H1069" s="95"/>
      <c r="I1069" s="95"/>
    </row>
    <row r="1070" spans="1:10">
      <c r="A1070" s="143"/>
      <c r="B1070" s="31">
        <v>421</v>
      </c>
      <c r="C1070" s="48" t="s">
        <v>108</v>
      </c>
      <c r="D1070" s="31">
        <v>75</v>
      </c>
      <c r="E1070" s="31"/>
      <c r="F1070" s="74">
        <v>4.78</v>
      </c>
      <c r="G1070" s="74">
        <v>8.35</v>
      </c>
      <c r="H1070" s="74">
        <v>33.65</v>
      </c>
      <c r="I1070" s="49">
        <v>229.5</v>
      </c>
    </row>
    <row r="1071" spans="1:10">
      <c r="A1071" s="143"/>
      <c r="B1071" s="31">
        <v>377</v>
      </c>
      <c r="C1071" s="48" t="s">
        <v>69</v>
      </c>
      <c r="D1071" s="31">
        <v>200</v>
      </c>
      <c r="E1071" s="31"/>
      <c r="F1071" s="74">
        <v>0.06</v>
      </c>
      <c r="G1071" s="74">
        <v>0.01</v>
      </c>
      <c r="H1071" s="74">
        <v>11.19</v>
      </c>
      <c r="I1071" s="74">
        <v>46.28</v>
      </c>
    </row>
    <row r="1072" spans="1:10">
      <c r="A1072" s="143"/>
      <c r="B1072" s="31">
        <v>338</v>
      </c>
      <c r="C1072" s="48" t="s">
        <v>32</v>
      </c>
      <c r="D1072" s="31">
        <v>100</v>
      </c>
      <c r="E1072" s="31"/>
      <c r="F1072" s="49">
        <v>0.4</v>
      </c>
      <c r="G1072" s="49">
        <v>0.3</v>
      </c>
      <c r="H1072" s="49">
        <v>10.3</v>
      </c>
      <c r="I1072" s="31">
        <v>47</v>
      </c>
    </row>
    <row r="1073" spans="1:9">
      <c r="A1073" s="143"/>
      <c r="B1073" s="25" t="s">
        <v>33</v>
      </c>
      <c r="C1073" s="95"/>
      <c r="D1073" s="36">
        <f>SUM(D1070:D1072)</f>
        <v>375</v>
      </c>
      <c r="E1073" s="36"/>
      <c r="F1073" s="84">
        <f>SUM(F1070:F1072)</f>
        <v>5.24</v>
      </c>
      <c r="G1073" s="84">
        <f>SUM(G1070:G1072)</f>
        <v>8.66</v>
      </c>
      <c r="H1073" s="84">
        <f>SUM(H1070:H1072)</f>
        <v>55.14</v>
      </c>
      <c r="I1073" s="84">
        <f>SUM(I1070:I1072)</f>
        <v>322.77999999999997</v>
      </c>
    </row>
    <row r="1074" spans="1:9">
      <c r="A1074" s="143"/>
      <c r="B1074" s="50" t="s">
        <v>34</v>
      </c>
      <c r="C1074" s="95"/>
      <c r="D1074" s="95"/>
      <c r="E1074" s="95"/>
      <c r="F1074" s="95"/>
      <c r="G1074" s="95"/>
      <c r="H1074" s="95"/>
      <c r="I1074" s="95"/>
    </row>
    <row r="1075" spans="1:9" ht="34.700000000000003" customHeight="1">
      <c r="A1075" s="143"/>
      <c r="B1075" s="31">
        <v>39</v>
      </c>
      <c r="C1075" s="48" t="s">
        <v>145</v>
      </c>
      <c r="D1075" s="31">
        <v>100</v>
      </c>
      <c r="E1075" s="31"/>
      <c r="F1075" s="31">
        <v>1.51</v>
      </c>
      <c r="G1075" s="74">
        <v>6.13</v>
      </c>
      <c r="H1075" s="74">
        <v>8.9499999999999993</v>
      </c>
      <c r="I1075" s="74">
        <v>97.1</v>
      </c>
    </row>
    <row r="1076" spans="1:9" ht="36.950000000000003" customHeight="1">
      <c r="A1076" s="143"/>
      <c r="B1076" s="58">
        <v>294</v>
      </c>
      <c r="C1076" s="59" t="s">
        <v>227</v>
      </c>
      <c r="D1076" s="58">
        <v>130</v>
      </c>
      <c r="E1076" s="58"/>
      <c r="F1076" s="61">
        <v>12.16</v>
      </c>
      <c r="G1076" s="61">
        <v>4.8</v>
      </c>
      <c r="H1076" s="62">
        <v>14.45</v>
      </c>
      <c r="I1076" s="61">
        <v>133.99</v>
      </c>
    </row>
    <row r="1077" spans="1:9" ht="19.350000000000001" customHeight="1">
      <c r="A1077" s="143"/>
      <c r="B1077" s="58">
        <v>202</v>
      </c>
      <c r="C1077" s="59" t="s">
        <v>24</v>
      </c>
      <c r="D1077" s="58">
        <v>180</v>
      </c>
      <c r="E1077" s="58"/>
      <c r="F1077" s="29">
        <v>7.6</v>
      </c>
      <c r="G1077" s="29">
        <v>8.98</v>
      </c>
      <c r="H1077" s="30">
        <v>51.63</v>
      </c>
      <c r="I1077" s="29">
        <v>317.81</v>
      </c>
    </row>
    <row r="1078" spans="1:9">
      <c r="A1078" s="143"/>
      <c r="B1078" s="58">
        <v>376</v>
      </c>
      <c r="C1078" s="59" t="s">
        <v>15</v>
      </c>
      <c r="D1078" s="58">
        <v>200</v>
      </c>
      <c r="E1078" s="58"/>
      <c r="F1078" s="60"/>
      <c r="G1078" s="60"/>
      <c r="H1078" s="61">
        <v>11.09</v>
      </c>
      <c r="I1078" s="61">
        <v>44.34</v>
      </c>
    </row>
    <row r="1079" spans="1:9">
      <c r="A1079" s="143"/>
      <c r="B1079" s="58"/>
      <c r="C1079" s="59" t="s">
        <v>17</v>
      </c>
      <c r="D1079" s="58">
        <v>60</v>
      </c>
      <c r="E1079" s="58"/>
      <c r="F1079" s="61">
        <v>1.58</v>
      </c>
      <c r="G1079" s="62">
        <v>0.2</v>
      </c>
      <c r="H1079" s="61">
        <v>9.66</v>
      </c>
      <c r="I1079" s="58">
        <v>47</v>
      </c>
    </row>
    <row r="1080" spans="1:9">
      <c r="A1080" s="143"/>
      <c r="B1080" s="50" t="s">
        <v>38</v>
      </c>
      <c r="C1080" s="95"/>
      <c r="D1080" s="63">
        <f>SUM(D1075:D1079)</f>
        <v>670</v>
      </c>
      <c r="E1080" s="63"/>
      <c r="F1080" s="82">
        <v>21.39</v>
      </c>
      <c r="G1080" s="82">
        <v>10.9</v>
      </c>
      <c r="H1080" s="82">
        <v>83.14</v>
      </c>
      <c r="I1080" s="82">
        <v>501.45</v>
      </c>
    </row>
    <row r="1081" spans="1:9">
      <c r="A1081" s="143"/>
      <c r="B1081" s="50" t="s">
        <v>39</v>
      </c>
      <c r="C1081" s="95"/>
      <c r="D1081" s="95"/>
      <c r="E1081" s="95"/>
      <c r="F1081" s="95"/>
      <c r="G1081" s="95"/>
      <c r="H1081" s="95"/>
      <c r="I1081" s="95"/>
    </row>
    <row r="1082" spans="1:9">
      <c r="A1082" s="143"/>
      <c r="B1082" s="58">
        <v>376.03</v>
      </c>
      <c r="C1082" s="59" t="s">
        <v>58</v>
      </c>
      <c r="D1082" s="58">
        <v>200</v>
      </c>
      <c r="E1082" s="58"/>
      <c r="F1082" s="62">
        <v>5.8</v>
      </c>
      <c r="G1082" s="58">
        <v>5</v>
      </c>
      <c r="H1082" s="58">
        <v>8</v>
      </c>
      <c r="I1082" s="58">
        <v>106</v>
      </c>
    </row>
    <row r="1083" spans="1:9">
      <c r="A1083" s="143"/>
      <c r="B1083" s="58"/>
      <c r="C1083" s="68" t="s">
        <v>59</v>
      </c>
      <c r="D1083" s="69">
        <v>21</v>
      </c>
      <c r="E1083" s="69"/>
      <c r="F1083" s="81">
        <v>0.73</v>
      </c>
      <c r="G1083" s="81">
        <v>7.35</v>
      </c>
      <c r="H1083" s="81">
        <v>11.34</v>
      </c>
      <c r="I1083" s="71">
        <v>115.5</v>
      </c>
    </row>
    <row r="1084" spans="1:9">
      <c r="A1084" s="143"/>
      <c r="B1084" s="50" t="s">
        <v>42</v>
      </c>
      <c r="C1084" s="95"/>
      <c r="D1084" s="63">
        <f>SUM(D1082:D1083)</f>
        <v>221</v>
      </c>
      <c r="E1084" s="63"/>
      <c r="F1084" s="63">
        <f>SUM(F1082:F1083)</f>
        <v>6.5299999999999994</v>
      </c>
      <c r="G1084" s="63">
        <f>SUM(G1082:G1083)</f>
        <v>12.35</v>
      </c>
      <c r="H1084" s="63">
        <f>SUM(H1082:H1083)</f>
        <v>19.34</v>
      </c>
      <c r="I1084" s="63">
        <f>SUM(I1082:I1083)</f>
        <v>221.5</v>
      </c>
    </row>
    <row r="1085" spans="1:9">
      <c r="A1085" s="143"/>
      <c r="B1085" s="25" t="s">
        <v>43</v>
      </c>
      <c r="C1085" s="95"/>
      <c r="D1085" s="72">
        <f>D1084+D1080+D1073+D1068+D1059</f>
        <v>2821</v>
      </c>
      <c r="E1085" s="72"/>
      <c r="F1085" s="93">
        <f>F1084+F1080+F1073+F1068+F1059</f>
        <v>80.240000000000009</v>
      </c>
      <c r="G1085" s="93">
        <f>G1084+G1080+G1073+G1068+G1059</f>
        <v>86.759999999999991</v>
      </c>
      <c r="H1085" s="93">
        <f>H1084+H1080+H1073+H1068+H1059</f>
        <v>359.67</v>
      </c>
      <c r="I1085" s="93">
        <f>I1084+I1080+I1073+I1068+I1059</f>
        <v>2546.2200000000003</v>
      </c>
    </row>
    <row r="1086" spans="1:9">
      <c r="A1086" s="143"/>
      <c r="B1086" s="25"/>
      <c r="C1086" s="25"/>
      <c r="D1086" s="152"/>
      <c r="E1086" s="152"/>
      <c r="F1086" s="74"/>
      <c r="G1086" s="74"/>
      <c r="H1086" s="74"/>
      <c r="I1086" s="74"/>
    </row>
    <row r="1087" spans="1:9">
      <c r="A1087" s="143"/>
      <c r="B1087" s="25"/>
      <c r="C1087" s="220" t="s">
        <v>187</v>
      </c>
      <c r="D1087" s="152"/>
      <c r="E1087" s="152"/>
      <c r="F1087" s="74"/>
      <c r="G1087" s="74"/>
      <c r="H1087" s="74"/>
      <c r="I1087" s="74"/>
    </row>
    <row r="1088" spans="1:9" ht="15.6" customHeight="1">
      <c r="A1088" s="143"/>
      <c r="B1088" s="135"/>
      <c r="C1088" s="95"/>
      <c r="D1088" s="3" t="s">
        <v>6</v>
      </c>
      <c r="E1088" s="23"/>
      <c r="F1088" s="3" t="s">
        <v>7</v>
      </c>
      <c r="G1088" s="3"/>
      <c r="H1088" s="3"/>
      <c r="I1088" s="3" t="s">
        <v>8</v>
      </c>
    </row>
    <row r="1089" spans="1:9" ht="32.25" customHeight="1">
      <c r="A1089" s="143"/>
      <c r="B1089" s="148"/>
      <c r="C1089" s="95"/>
      <c r="D1089" s="3"/>
      <c r="E1089" s="23"/>
      <c r="F1089" s="23" t="s">
        <v>9</v>
      </c>
      <c r="G1089" s="23" t="s">
        <v>10</v>
      </c>
      <c r="H1089" s="23" t="s">
        <v>11</v>
      </c>
      <c r="I1089" s="3"/>
    </row>
    <row r="1090" spans="1:9" ht="26.1" customHeight="1">
      <c r="A1090" s="143"/>
      <c r="B1090" s="223" t="s">
        <v>188</v>
      </c>
      <c r="C1090" s="223"/>
      <c r="D1090" s="87">
        <f>(D18+D57+D95+D133+D173+D213+D251+D290+D328+D365+D405+D446+D484+D523+D561+D598+D636+D675+D712+D752+D790+D826+D865+D904+D942+D1020+D1059) /28</f>
        <v>579.21428571428567</v>
      </c>
      <c r="E1090" s="87"/>
      <c r="F1090" s="87">
        <f>(F1059+F1020+F980+F942+F904+F865+F825+F790+F752+F712+F675+F636+F598+F561+F523+F484+F446+F404+F365+F328+F290+F251+F213+F173+F133+F95+F57+F18)/28</f>
        <v>19.813571428571429</v>
      </c>
      <c r="G1090" s="87">
        <f>(G18+G57+G95+G133+G173+G213+G251+G290+G328+G365+G405+G446+G484+G523+G561+G598+G636+G675+G712+G752+G790+G826+G865+G904+G942+G1020+G1059) /28</f>
        <v>20.230714285714289</v>
      </c>
      <c r="H1090" s="87">
        <f>(H18+H57+H95+H133+H173+H213+H251+H290+H328+H365+H405+H446+H484+H523+H561+H598+H636+H675+H712+H752+H790+H826+H865+H904+H942+H1020+H1059) /28</f>
        <v>101.65464285714287</v>
      </c>
      <c r="I1090" s="87">
        <f>(I18+I57+I95+I133+I173+I213+I251+I290+I328+I365+I405+I446+I484+I523+I561+I598+I636+I675+I712+I752+I790+I826+I865+I904+I942+I1020+I1059) /28</f>
        <v>608.54607142857151</v>
      </c>
    </row>
    <row r="1091" spans="1:9" ht="26.1" customHeight="1">
      <c r="A1091" s="143"/>
      <c r="B1091" s="223" t="s">
        <v>189</v>
      </c>
      <c r="C1091" s="223"/>
      <c r="D1091" s="75"/>
      <c r="E1091" s="75"/>
      <c r="F1091" s="136">
        <f>F1090*100/90</f>
        <v>22.015079365079366</v>
      </c>
      <c r="G1091" s="136">
        <f>G1090*100/92</f>
        <v>21.989906832298139</v>
      </c>
      <c r="H1091" s="136">
        <f>H1090*100/383</f>
        <v>26.541682208131299</v>
      </c>
      <c r="I1091" s="136">
        <f>I1090*100/2720</f>
        <v>22.373017331932775</v>
      </c>
    </row>
    <row r="1092" spans="1:9">
      <c r="A1092" s="143"/>
      <c r="B1092" s="224"/>
      <c r="C1092" s="224"/>
      <c r="D1092" s="224"/>
      <c r="E1092" s="224"/>
      <c r="F1092" s="224"/>
      <c r="G1092" s="224"/>
      <c r="H1092" s="224"/>
      <c r="I1092" s="224"/>
    </row>
    <row r="1093" spans="1:9">
      <c r="A1093" s="143"/>
      <c r="B1093" s="223" t="s">
        <v>190</v>
      </c>
      <c r="C1093" s="223"/>
      <c r="D1093" s="87">
        <f>(D26+D65+D103+D142+D182+D221+D260+D299+D337+D374+D414+D455+D493+D532+D569+D606+D645+D684+D721+D760+D798+D835+D874+D912+D946+D989+D1029+D1068)/28</f>
        <v>840</v>
      </c>
      <c r="E1093" s="87"/>
      <c r="F1093" s="87">
        <f>(F26+F65+F103+F142+F182+F221+F260+F299+F337+F374+F414+F455+F493+F532+F569+F606+F645+F684+F721+F760+F798+F835+F874+F912+F946+F989+F1029+F1068)/28</f>
        <v>32.326071428571417</v>
      </c>
      <c r="G1093" s="87">
        <f>(G26+G65+G103+G142+G182+G221+G260+G299+G337+G374+G414+G455+G493+G532+G569+G606+G645+G684+G721+G760+G798+G835+G874+G912+G946+G989+G1029+G1068)/28</f>
        <v>28.146071428571435</v>
      </c>
      <c r="H1093" s="87">
        <f>(H26+H65+H103+H142+H182+H221+H260+H299+H337+H374+H414+H455+H493+H532+H569+H606+H645+H684+H721+H760+H798+H835+H874+H912+H946+H989+H1029+H1068)/28</f>
        <v>108.7692857142857</v>
      </c>
      <c r="I1093" s="87">
        <f>(I26+I65+I103+I142+I182+I221+I260+I299+I337+I374+I414+I455+I493+I532+I569+I606+I645+I684+I721+I760+I798+I835+I874+I912+I946+I989+I1029+I1068)/28</f>
        <v>819.91757142857125</v>
      </c>
    </row>
    <row r="1094" spans="1:9">
      <c r="A1094" s="143"/>
      <c r="B1094" s="223" t="s">
        <v>189</v>
      </c>
      <c r="C1094" s="223"/>
      <c r="D1094" s="75"/>
      <c r="E1094" s="75"/>
      <c r="F1094" s="136">
        <f>F1093*100/77</f>
        <v>41.981910946196649</v>
      </c>
      <c r="G1094" s="136">
        <f>G1093*100/79</f>
        <v>35.627938517179032</v>
      </c>
      <c r="H1094" s="136">
        <f>H1093*100/335</f>
        <v>32.468443496801704</v>
      </c>
      <c r="I1094" s="136">
        <f>I1093*100/2350</f>
        <v>34.890109422492394</v>
      </c>
    </row>
    <row r="1095" spans="1:9">
      <c r="A1095" s="143"/>
      <c r="B1095" s="224"/>
      <c r="C1095" s="224"/>
      <c r="D1095" s="224"/>
      <c r="E1095" s="224"/>
      <c r="F1095" s="224"/>
      <c r="G1095" s="224"/>
      <c r="H1095" s="224"/>
      <c r="I1095" s="224"/>
    </row>
    <row r="1096" spans="1:9">
      <c r="A1096" s="143"/>
      <c r="B1096" s="223" t="s">
        <v>191</v>
      </c>
      <c r="C1096" s="223"/>
      <c r="D1096" s="87">
        <f>(D32+D70+D108+D147+D187+D226+D265+D304+D342+D379+D421+D460+D498+D537+D574+D611+D650+D689+D726+D765+D803+D840+D879+D917+D956+D994+D1034+D1073)/28</f>
        <v>373.17857142857144</v>
      </c>
      <c r="E1096" s="87"/>
      <c r="F1096" s="88">
        <f>(F32+F70+F108+F147+F187+F226+F265+F304+F342+F379+F421+F460+F498+F537+F574+F611+F650+F689+F726+F765+F803+F840+F879+F917+F956+F994+F1034+F1073)/28</f>
        <v>6.8575000000000008</v>
      </c>
      <c r="G1096" s="88">
        <f>(G32+G70+G108+G147+G187+G226+G265+G304+G342+G379+G421+G460+G498+G537+G574+G611+G650+G689+G726+G765+G803+G840+G879+G917+G956+G994+G1034+G1073)/28</f>
        <v>10.141785714285716</v>
      </c>
      <c r="H1096" s="88">
        <f>(H32+H70+H108+H147+H187+H226+H265+H304+H342+H379+H421+H460+H498+H537+H574+H611+H650+H689+H726+H765+H803+H840+H879+H917+H956+H994+H1034+H1073)/28</f>
        <v>58.977499999999985</v>
      </c>
      <c r="I1096" s="88">
        <f>(I32+I70+I108+I147+I187+I226+I265+I304+I342+I379+I421+I460+I498+I537+I574+I611+I650+I689+I726+I765+I803+I840+I879+I917+I956+I994+I1034+I1073)/28</f>
        <v>355.9489285714285</v>
      </c>
    </row>
    <row r="1097" spans="1:9">
      <c r="A1097" s="143"/>
      <c r="B1097" s="223" t="s">
        <v>189</v>
      </c>
      <c r="C1097" s="223"/>
      <c r="D1097" s="75"/>
      <c r="E1097" s="75"/>
      <c r="F1097" s="136">
        <f>F1096*100/90</f>
        <v>7.6194444444444454</v>
      </c>
      <c r="G1097" s="136">
        <f>G1096*100/92</f>
        <v>11.023680124223604</v>
      </c>
      <c r="H1097" s="136">
        <f>H1096*100/383</f>
        <v>15.398825065274147</v>
      </c>
      <c r="I1097" s="136">
        <f>I1096*100/2720</f>
        <v>13.086357668067224</v>
      </c>
    </row>
    <row r="1098" spans="1:9">
      <c r="A1098" s="143"/>
      <c r="B1098" s="222"/>
      <c r="C1098" s="222"/>
      <c r="D1098" s="222"/>
      <c r="E1098" s="222"/>
      <c r="F1098" s="222"/>
      <c r="G1098" s="222"/>
      <c r="H1098" s="222"/>
      <c r="I1098" s="222"/>
    </row>
    <row r="1099" spans="1:9">
      <c r="A1099" s="143"/>
      <c r="B1099" s="225" t="s">
        <v>192</v>
      </c>
      <c r="C1099" s="225"/>
      <c r="D1099" s="52">
        <f>(D39+D77+D114+D154+D194+D233+D272+D310+D348+D386+D427+D466+D505+D543+D580+D618+D657+D695+D733+D771+D809+D847+D886+D923+D962+D1001+D1040+D1080)/28</f>
        <v>630.35714285714289</v>
      </c>
      <c r="E1099" s="52"/>
      <c r="F1099" s="54">
        <f>(F39+F77+F114+F154+F194+F233+F272+F310+F348+F386+F427+F466+F505+F543+F580+F618+F657+F695+F733+F771+F809+F847+F886+F923+F962+F1001+F1040+F1080)/28</f>
        <v>28.220714285714287</v>
      </c>
      <c r="G1099" s="54">
        <f>(G39+G77+G114+G154+G194+G233+G272+G310+G348+G386+G427+G466+G505+G543+G580+G618+G657+G695+G733+G771+G809+G847+G886+G923+G962+G1001+G1040+G1080)/28</f>
        <v>25.97607142857143</v>
      </c>
      <c r="H1099" s="54">
        <f>(H39+H77+H114+H154+H194+H233+H272+H310+H348+H386+H427+H466+H505+H543+H580+H618+H657+H695+H733+H771+H809+H847+H886+H923+H962+H1001+H1040+H1080)/28</f>
        <v>65.310714285714297</v>
      </c>
      <c r="I1099" s="54">
        <f>(I39+I77+I114+I154+I194+I233+I272+I310+I348+I386+I427+I466+I505+I543+I580+I618+I657+I695+I733+I771+I809+I847+I886+I923+I962+I1001+I1040+I1080)/28</f>
        <v>602.62214285714288</v>
      </c>
    </row>
    <row r="1100" spans="1:9">
      <c r="A1100" s="143"/>
      <c r="B1100" s="225" t="s">
        <v>189</v>
      </c>
      <c r="C1100" s="225"/>
      <c r="D1100" s="60"/>
      <c r="E1100" s="60"/>
      <c r="F1100" s="136">
        <f>F1099*100/92</f>
        <v>30.674689440993792</v>
      </c>
      <c r="G1100" s="136">
        <f>G1099*100/92</f>
        <v>28.234860248447209</v>
      </c>
      <c r="H1100" s="136">
        <f>H1099*100/383</f>
        <v>17.05240581872436</v>
      </c>
      <c r="I1100" s="136">
        <f>I1099*100/2720</f>
        <v>22.155225840336136</v>
      </c>
    </row>
    <row r="1101" spans="1:9">
      <c r="A1101" s="143"/>
      <c r="B1101" s="224" t="s">
        <v>228</v>
      </c>
      <c r="C1101" s="224"/>
      <c r="D1101" s="224"/>
      <c r="E1101" s="224"/>
      <c r="F1101" s="224"/>
      <c r="G1101" s="224"/>
      <c r="H1101" s="224"/>
      <c r="I1101" s="224"/>
    </row>
    <row r="1102" spans="1:9">
      <c r="A1102" s="143"/>
      <c r="B1102" s="225" t="s">
        <v>193</v>
      </c>
      <c r="C1102" s="225"/>
      <c r="D1102" s="52">
        <f>(D43+D81+D118+D158+D198+D237+D276+D314+D352+D390+D431+D470+D509+D547+D584+D622+D661+D699+D737+D775+D813+D851+D890+D927+D966+D1005+D1044+D1084)/28</f>
        <v>221.5</v>
      </c>
      <c r="E1102" s="52"/>
      <c r="F1102" s="54">
        <f>(F43+F81+F118+F158+F198+F237+F276+F314+F352+F390+F431+F470+F509+F547+F584+F622+F661+F699+F737+F775+F813+F851+F890+F927+F966+F1005+F1044+F1084)/28</f>
        <v>6.328214285714286</v>
      </c>
      <c r="G1102" s="54">
        <f>(G43+G81+G118+G158+G198+G237+G276+G314+G352+G390+G431+G470+G509+G547+G584+G622+G661+G699+G737+G775+G813+G851+G890+G927+G966+G1005+G1044+G1084)/28</f>
        <v>9.8067857142857111</v>
      </c>
      <c r="H1102" s="54">
        <f>(H43+H81+H118+H158+H198+H237+H276+H314+H352+H390+H431+H470+H509+H547+H584+H622+H661+H699+H737+H775+H813+H851+H890+H927+H966+H1005+H1044+H1084)/28</f>
        <v>22.922857142857143</v>
      </c>
      <c r="I1102" s="54">
        <f>(I43+I81+I118+I158+I198+I237+I276+I314+I352+I390+I431+I470+I509+I547+I584+I622+I661+I699+I737+I775+I813+I851+I890+I927+I966+I1005+I1044+I1084)/28</f>
        <v>209.21857142857138</v>
      </c>
    </row>
    <row r="1103" spans="1:9">
      <c r="A1103" s="143"/>
      <c r="B1103" s="225" t="s">
        <v>189</v>
      </c>
      <c r="C1103" s="225"/>
      <c r="D1103" s="60"/>
      <c r="E1103" s="60"/>
      <c r="F1103" s="137">
        <f>F1102*100/90</f>
        <v>7.0313492063492058</v>
      </c>
      <c r="G1103" s="137">
        <f>G1102*100/90</f>
        <v>10.896428571428569</v>
      </c>
      <c r="H1103" s="137">
        <f>H1102*100/90</f>
        <v>25.469841269841268</v>
      </c>
      <c r="I1103" s="137">
        <f>I1102*100/90</f>
        <v>232.4650793650793</v>
      </c>
    </row>
    <row r="1104" spans="1:9">
      <c r="A1104" s="143"/>
      <c r="B1104" s="222"/>
      <c r="C1104" s="222"/>
      <c r="D1104" s="222"/>
      <c r="E1104" s="222"/>
      <c r="F1104" s="222"/>
      <c r="G1104" s="222"/>
      <c r="H1104" s="222"/>
      <c r="I1104" s="222"/>
    </row>
    <row r="1105" spans="1:9">
      <c r="A1105" s="143"/>
      <c r="B1105" s="223" t="s">
        <v>194</v>
      </c>
      <c r="C1105" s="223"/>
      <c r="D1105" s="138">
        <f>(D44+D82+D119+D159+D199+D238+D277+D315+D353+D391+D432+D471+D510+D548+D585+D623+D662+D700+D738+D776+D814+D852+D891+D928+D967+D1006+D1045+D1085)/28</f>
        <v>2671.3928571428573</v>
      </c>
      <c r="E1105" s="138"/>
      <c r="F1105" s="138">
        <f>(F44+F82+F119+F159+F199+F238+F277+F315+F353+F391+F432+F471+F510+F548+F585+F623+F662+F700+F738+F776+F814+F852+F891+F928+F967+F1006+F1045+F1085)/28</f>
        <v>96.023571428571429</v>
      </c>
      <c r="G1105" s="138">
        <f>(G44+G82+G119+G159+G199+G238+G277+G315+G353+G391+G432+G471+G510+G548+G585+G623+G662+G700+G738+G776+G814+G852+G891+G928+G967+G1006+G1045+G1085)/28</f>
        <v>95.148571428571458</v>
      </c>
      <c r="H1105" s="138">
        <f>(H44+H82+H119+H159+H199+H238+H277+H315+H353+H391+H432+H471+H510+H548+H585+H623+H662+H700+H738+H776+H814+H852+H891+H928+H967+H1006+H1045+H1085)/28</f>
        <v>360.86178571428576</v>
      </c>
      <c r="I1105" s="138">
        <f>(I44+I82+I119+I159+I199+I238+I277+I315+I353+I391+I432+I471+I510+I548+I585+I623+I662+I700+I738+I776+I814+I852+I891+I928+I967+I1006+I1045+I1085)/28</f>
        <v>2643.7118571428578</v>
      </c>
    </row>
    <row r="1106" spans="1:9">
      <c r="A1106" s="143"/>
      <c r="B1106" s="223" t="s">
        <v>189</v>
      </c>
      <c r="C1106" s="223"/>
      <c r="D1106" s="75"/>
      <c r="E1106" s="75"/>
      <c r="F1106" s="139">
        <f>F1105/F1107</f>
        <v>1.0669285714285714</v>
      </c>
      <c r="G1106" s="139">
        <f>G1105/G1107</f>
        <v>1.0342236024844724</v>
      </c>
      <c r="H1106" s="139">
        <f>H1105/H1107</f>
        <v>0.9421978739276391</v>
      </c>
      <c r="I1106" s="139">
        <f>I1105/I1107</f>
        <v>0.97195288865546237</v>
      </c>
    </row>
    <row r="1107" spans="1:9">
      <c r="A1107" s="143"/>
      <c r="B1107" s="223" t="s">
        <v>195</v>
      </c>
      <c r="C1107" s="223"/>
      <c r="D1107" s="75"/>
      <c r="E1107" s="75"/>
      <c r="F1107" s="22">
        <v>90</v>
      </c>
      <c r="G1107" s="22">
        <v>92</v>
      </c>
      <c r="H1107" s="22">
        <v>383</v>
      </c>
      <c r="I1107" s="140">
        <v>2720</v>
      </c>
    </row>
    <row r="1109" spans="1:9">
      <c r="B1109" s="18"/>
      <c r="H1109"/>
    </row>
  </sheetData>
  <mergeCells count="151">
    <mergeCell ref="B1101:I1101"/>
    <mergeCell ref="B1102:C1102"/>
    <mergeCell ref="B1103:C1103"/>
    <mergeCell ref="B1104:I1104"/>
    <mergeCell ref="B1105:C1105"/>
    <mergeCell ref="B1106:C1106"/>
    <mergeCell ref="B1107:C1107"/>
    <mergeCell ref="B1092:I1092"/>
    <mergeCell ref="B1093:C1093"/>
    <mergeCell ref="B1094:C1094"/>
    <mergeCell ref="B1095:I1095"/>
    <mergeCell ref="B1096:C1096"/>
    <mergeCell ref="B1097:C1097"/>
    <mergeCell ref="B1098:I1098"/>
    <mergeCell ref="B1099:C1099"/>
    <mergeCell ref="B1100:C1100"/>
    <mergeCell ref="G1048:I1048"/>
    <mergeCell ref="D1049:D1050"/>
    <mergeCell ref="F1049:H1049"/>
    <mergeCell ref="I1049:I1050"/>
    <mergeCell ref="D1088:D1089"/>
    <mergeCell ref="F1088:H1088"/>
    <mergeCell ref="I1088:I1089"/>
    <mergeCell ref="B1090:C1090"/>
    <mergeCell ref="B1091:C1091"/>
    <mergeCell ref="B951:C951"/>
    <mergeCell ref="G970:I970"/>
    <mergeCell ref="D971:D972"/>
    <mergeCell ref="F971:H971"/>
    <mergeCell ref="I971:I972"/>
    <mergeCell ref="B989:C989"/>
    <mergeCell ref="B990:I990"/>
    <mergeCell ref="G1009:I1009"/>
    <mergeCell ref="D1010:D1011"/>
    <mergeCell ref="F1010:H1010"/>
    <mergeCell ref="I1010:I1011"/>
    <mergeCell ref="B890:C890"/>
    <mergeCell ref="G894:I894"/>
    <mergeCell ref="D895:D896"/>
    <mergeCell ref="F895:H895"/>
    <mergeCell ref="I895:I896"/>
    <mergeCell ref="B904:C904"/>
    <mergeCell ref="G931:I931"/>
    <mergeCell ref="D932:D933"/>
    <mergeCell ref="F932:H932"/>
    <mergeCell ref="I932:I933"/>
    <mergeCell ref="D780:D781"/>
    <mergeCell ref="F780:H780"/>
    <mergeCell ref="I780:I781"/>
    <mergeCell ref="G816:I816"/>
    <mergeCell ref="D817:D818"/>
    <mergeCell ref="F817:H817"/>
    <mergeCell ref="I817:I818"/>
    <mergeCell ref="G855:I855"/>
    <mergeCell ref="D856:D857"/>
    <mergeCell ref="F856:H856"/>
    <mergeCell ref="I856:I857"/>
    <mergeCell ref="G703:I703"/>
    <mergeCell ref="D704:D705"/>
    <mergeCell ref="F704:H704"/>
    <mergeCell ref="I704:I705"/>
    <mergeCell ref="G741:I741"/>
    <mergeCell ref="D742:D743"/>
    <mergeCell ref="F742:H742"/>
    <mergeCell ref="I742:I743"/>
    <mergeCell ref="G779:I779"/>
    <mergeCell ref="B598:C598"/>
    <mergeCell ref="G626:I626"/>
    <mergeCell ref="D627:D628"/>
    <mergeCell ref="F627:H627"/>
    <mergeCell ref="I627:I628"/>
    <mergeCell ref="G665:I665"/>
    <mergeCell ref="D666:D667"/>
    <mergeCell ref="F666:H666"/>
    <mergeCell ref="I666:I667"/>
    <mergeCell ref="B524:I524"/>
    <mergeCell ref="G551:I551"/>
    <mergeCell ref="D552:D553"/>
    <mergeCell ref="F552:H552"/>
    <mergeCell ref="I552:I553"/>
    <mergeCell ref="G588:I588"/>
    <mergeCell ref="D589:D590"/>
    <mergeCell ref="F589:H589"/>
    <mergeCell ref="I589:I590"/>
    <mergeCell ref="D475:D476"/>
    <mergeCell ref="F475:H475"/>
    <mergeCell ref="I475:I476"/>
    <mergeCell ref="B484:C484"/>
    <mergeCell ref="G513:I513"/>
    <mergeCell ref="D514:D515"/>
    <mergeCell ref="F514:H514"/>
    <mergeCell ref="I514:I515"/>
    <mergeCell ref="B523:C523"/>
    <mergeCell ref="F395:H395"/>
    <mergeCell ref="I395:I396"/>
    <mergeCell ref="B406:I406"/>
    <mergeCell ref="B415:I415"/>
    <mergeCell ref="G435:I435"/>
    <mergeCell ref="F437:H437"/>
    <mergeCell ref="I437:I438"/>
    <mergeCell ref="B455:C455"/>
    <mergeCell ref="G474:I474"/>
    <mergeCell ref="F281:H281"/>
    <mergeCell ref="I281:I282"/>
    <mergeCell ref="G317:I317"/>
    <mergeCell ref="F318:H318"/>
    <mergeCell ref="I318:I319"/>
    <mergeCell ref="G356:I356"/>
    <mergeCell ref="F357:H357"/>
    <mergeCell ref="I357:I358"/>
    <mergeCell ref="G394:I394"/>
    <mergeCell ref="F203:H203"/>
    <mergeCell ref="I203:I204"/>
    <mergeCell ref="B237:C237"/>
    <mergeCell ref="G241:I241"/>
    <mergeCell ref="F242:H242"/>
    <mergeCell ref="I242:I243"/>
    <mergeCell ref="B251:C251"/>
    <mergeCell ref="B265:C265"/>
    <mergeCell ref="G280:I280"/>
    <mergeCell ref="F86:H86"/>
    <mergeCell ref="I86:I87"/>
    <mergeCell ref="G122:I122"/>
    <mergeCell ref="F123:H123"/>
    <mergeCell ref="I123:I124"/>
    <mergeCell ref="G162:I162"/>
    <mergeCell ref="F163:H163"/>
    <mergeCell ref="I163:I164"/>
    <mergeCell ref="G202:I202"/>
    <mergeCell ref="B12:I12"/>
    <mergeCell ref="B27:C27"/>
    <mergeCell ref="B28:I28"/>
    <mergeCell ref="G47:I47"/>
    <mergeCell ref="F48:H48"/>
    <mergeCell ref="I48:I49"/>
    <mergeCell ref="B81:C81"/>
    <mergeCell ref="B82:C82"/>
    <mergeCell ref="G85:I85"/>
    <mergeCell ref="B1:C1"/>
    <mergeCell ref="F1:H1"/>
    <mergeCell ref="F2:I2"/>
    <mergeCell ref="F3:I3"/>
    <mergeCell ref="F4:I4"/>
    <mergeCell ref="B6:I6"/>
    <mergeCell ref="C8:F8"/>
    <mergeCell ref="G8:I8"/>
    <mergeCell ref="B9:B10"/>
    <mergeCell ref="C9:C10"/>
    <mergeCell ref="D9:D10"/>
    <mergeCell ref="F9:H9"/>
    <mergeCell ref="I9:I10"/>
  </mergeCells>
  <pageMargins left="0" right="0" top="0" bottom="0" header="0.51180555555555496" footer="0.51180555555555496"/>
  <pageSetup paperSize="9" scale="68" pageOrder="overThenDown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12-18_лет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Бабаева Джуна</cp:lastModifiedBy>
  <cp:revision>222</cp:revision>
  <dcterms:created xsi:type="dcterms:W3CDTF">2017-10-20T23:41:04Z</dcterms:created>
  <dcterms:modified xsi:type="dcterms:W3CDTF">2025-12-22T07:17:58Z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