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7-11 лет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106" i="1" l="1"/>
  <c r="G1106" i="1"/>
  <c r="F1106" i="1"/>
  <c r="E1106" i="1"/>
  <c r="D1096" i="1"/>
  <c r="H1087" i="1"/>
  <c r="G1087" i="1"/>
  <c r="G1088" i="1" s="1"/>
  <c r="F1087" i="1"/>
  <c r="F1088" i="1" s="1"/>
  <c r="E1087" i="1"/>
  <c r="E1088" i="1" s="1"/>
  <c r="C1087" i="1"/>
  <c r="C1083" i="1"/>
  <c r="H1076" i="1"/>
  <c r="H1088" i="1" s="1"/>
  <c r="G1076" i="1"/>
  <c r="F1076" i="1"/>
  <c r="E1076" i="1"/>
  <c r="C1076" i="1"/>
  <c r="C1088" i="1" s="1"/>
  <c r="H1071" i="1"/>
  <c r="G1071" i="1"/>
  <c r="F1071" i="1"/>
  <c r="E1071" i="1"/>
  <c r="E1096" i="1" s="1"/>
  <c r="E1097" i="1" s="1"/>
  <c r="C1071" i="1"/>
  <c r="C1096" i="1" s="1"/>
  <c r="H1062" i="1"/>
  <c r="G1062" i="1"/>
  <c r="F1062" i="1"/>
  <c r="E1062" i="1"/>
  <c r="C1062" i="1"/>
  <c r="C1047" i="1"/>
  <c r="C1048" i="1" s="1"/>
  <c r="H1046" i="1"/>
  <c r="H1043" i="1"/>
  <c r="G1043" i="1"/>
  <c r="F1043" i="1"/>
  <c r="F1048" i="1" s="1"/>
  <c r="E1043" i="1"/>
  <c r="E1048" i="1" s="1"/>
  <c r="C1043" i="1"/>
  <c r="H1037" i="1"/>
  <c r="G1037" i="1"/>
  <c r="G1048" i="1" s="1"/>
  <c r="F1037" i="1"/>
  <c r="E1037" i="1"/>
  <c r="C1037" i="1"/>
  <c r="G1032" i="1"/>
  <c r="F1032" i="1"/>
  <c r="E1032" i="1"/>
  <c r="C1032" i="1"/>
  <c r="H1028" i="1"/>
  <c r="H1032" i="1" s="1"/>
  <c r="H1023" i="1"/>
  <c r="G1023" i="1"/>
  <c r="E1023" i="1"/>
  <c r="C1023" i="1"/>
  <c r="H1008" i="1"/>
  <c r="G1008" i="1"/>
  <c r="G1009" i="1" s="1"/>
  <c r="F1008" i="1"/>
  <c r="E1008" i="1"/>
  <c r="C1008" i="1"/>
  <c r="C1009" i="1" s="1"/>
  <c r="G1004" i="1"/>
  <c r="F1004" i="1"/>
  <c r="E1004" i="1"/>
  <c r="C1004" i="1"/>
  <c r="H1000" i="1"/>
  <c r="H1004" i="1" s="1"/>
  <c r="H1009" i="1" s="1"/>
  <c r="H997" i="1"/>
  <c r="G997" i="1"/>
  <c r="F997" i="1"/>
  <c r="E997" i="1"/>
  <c r="E1009" i="1" s="1"/>
  <c r="C997" i="1"/>
  <c r="H992" i="1"/>
  <c r="G992" i="1"/>
  <c r="F992" i="1"/>
  <c r="E992" i="1"/>
  <c r="C992" i="1"/>
  <c r="E983" i="1"/>
  <c r="H982" i="1"/>
  <c r="H983" i="1" s="1"/>
  <c r="G980" i="1"/>
  <c r="G983" i="1" s="1"/>
  <c r="F980" i="1"/>
  <c r="F983" i="1" s="1"/>
  <c r="G969" i="1"/>
  <c r="G970" i="1" s="1"/>
  <c r="F969" i="1"/>
  <c r="E969" i="1"/>
  <c r="E970" i="1" s="1"/>
  <c r="C969" i="1"/>
  <c r="C970" i="1" s="1"/>
  <c r="H968" i="1"/>
  <c r="H969" i="1" s="1"/>
  <c r="H970" i="1" s="1"/>
  <c r="G965" i="1"/>
  <c r="F965" i="1"/>
  <c r="F970" i="1" s="1"/>
  <c r="E965" i="1"/>
  <c r="C965" i="1"/>
  <c r="H962" i="1"/>
  <c r="H965" i="1" s="1"/>
  <c r="H959" i="1"/>
  <c r="G959" i="1"/>
  <c r="F959" i="1"/>
  <c r="E959" i="1"/>
  <c r="C959" i="1"/>
  <c r="G954" i="1"/>
  <c r="F954" i="1"/>
  <c r="E954" i="1"/>
  <c r="H947" i="1"/>
  <c r="H954" i="1" s="1"/>
  <c r="H945" i="1"/>
  <c r="G945" i="1"/>
  <c r="F945" i="1"/>
  <c r="C945" i="1"/>
  <c r="H930" i="1"/>
  <c r="G930" i="1"/>
  <c r="G931" i="1" s="1"/>
  <c r="F930" i="1"/>
  <c r="F931" i="1" s="1"/>
  <c r="E930" i="1"/>
  <c r="C930" i="1"/>
  <c r="C931" i="1" s="1"/>
  <c r="H926" i="1"/>
  <c r="H931" i="1" s="1"/>
  <c r="G926" i="1"/>
  <c r="F926" i="1"/>
  <c r="E926" i="1"/>
  <c r="C926" i="1"/>
  <c r="H920" i="1"/>
  <c r="G920" i="1"/>
  <c r="F920" i="1"/>
  <c r="E920" i="1"/>
  <c r="C920" i="1"/>
  <c r="H915" i="1"/>
  <c r="G915" i="1"/>
  <c r="F915" i="1"/>
  <c r="E915" i="1"/>
  <c r="E931" i="1" s="1"/>
  <c r="C915" i="1"/>
  <c r="H907" i="1"/>
  <c r="G907" i="1"/>
  <c r="F907" i="1"/>
  <c r="E907" i="1"/>
  <c r="G893" i="1"/>
  <c r="G894" i="1" s="1"/>
  <c r="F893" i="1"/>
  <c r="E893" i="1"/>
  <c r="C893" i="1"/>
  <c r="C894" i="1" s="1"/>
  <c r="H892" i="1"/>
  <c r="H893" i="1" s="1"/>
  <c r="H889" i="1"/>
  <c r="G889" i="1"/>
  <c r="F889" i="1"/>
  <c r="E889" i="1"/>
  <c r="E894" i="1" s="1"/>
  <c r="C889" i="1"/>
  <c r="H882" i="1"/>
  <c r="G882" i="1"/>
  <c r="F882" i="1"/>
  <c r="F894" i="1" s="1"/>
  <c r="E882" i="1"/>
  <c r="C882" i="1"/>
  <c r="G877" i="1"/>
  <c r="F877" i="1"/>
  <c r="E877" i="1"/>
  <c r="H873" i="1"/>
  <c r="H877" i="1" s="1"/>
  <c r="G868" i="1"/>
  <c r="F868" i="1"/>
  <c r="E868" i="1"/>
  <c r="H864" i="1"/>
  <c r="H868" i="1" s="1"/>
  <c r="H854" i="1"/>
  <c r="G854" i="1"/>
  <c r="G855" i="1" s="1"/>
  <c r="F854" i="1"/>
  <c r="F855" i="1" s="1"/>
  <c r="E854" i="1"/>
  <c r="C854" i="1"/>
  <c r="H850" i="1"/>
  <c r="G850" i="1"/>
  <c r="F850" i="1"/>
  <c r="E850" i="1"/>
  <c r="C850" i="1"/>
  <c r="C855" i="1" s="1"/>
  <c r="H843" i="1"/>
  <c r="G843" i="1"/>
  <c r="F843" i="1"/>
  <c r="E843" i="1"/>
  <c r="E855" i="1" s="1"/>
  <c r="C843" i="1"/>
  <c r="H838" i="1"/>
  <c r="G838" i="1"/>
  <c r="F838" i="1"/>
  <c r="E838" i="1"/>
  <c r="G829" i="1"/>
  <c r="F829" i="1"/>
  <c r="E829" i="1"/>
  <c r="C829" i="1"/>
  <c r="H827" i="1"/>
  <c r="H829" i="1" s="1"/>
  <c r="H815" i="1"/>
  <c r="H816" i="1" s="1"/>
  <c r="G815" i="1"/>
  <c r="F815" i="1"/>
  <c r="F816" i="1" s="1"/>
  <c r="E815" i="1"/>
  <c r="E816" i="1" s="1"/>
  <c r="C815" i="1"/>
  <c r="C816" i="1" s="1"/>
  <c r="H814" i="1"/>
  <c r="H811" i="1"/>
  <c r="G811" i="1"/>
  <c r="G816" i="1" s="1"/>
  <c r="F811" i="1"/>
  <c r="E811" i="1"/>
  <c r="C811" i="1"/>
  <c r="H805" i="1"/>
  <c r="G805" i="1"/>
  <c r="F805" i="1"/>
  <c r="E805" i="1"/>
  <c r="C805" i="1"/>
  <c r="H800" i="1"/>
  <c r="G800" i="1"/>
  <c r="F800" i="1"/>
  <c r="E800" i="1"/>
  <c r="C800" i="1"/>
  <c r="H792" i="1"/>
  <c r="G792" i="1"/>
  <c r="F792" i="1"/>
  <c r="E792" i="1"/>
  <c r="C792" i="1"/>
  <c r="H777" i="1"/>
  <c r="H778" i="1" s="1"/>
  <c r="G777" i="1"/>
  <c r="G778" i="1" s="1"/>
  <c r="F777" i="1"/>
  <c r="E777" i="1"/>
  <c r="E778" i="1" s="1"/>
  <c r="C777" i="1"/>
  <c r="C778" i="1" s="1"/>
  <c r="H773" i="1"/>
  <c r="G773" i="1"/>
  <c r="F773" i="1"/>
  <c r="E773" i="1"/>
  <c r="C773" i="1"/>
  <c r="H769" i="1"/>
  <c r="H767" i="1"/>
  <c r="G767" i="1"/>
  <c r="F767" i="1"/>
  <c r="F778" i="1" s="1"/>
  <c r="E767" i="1"/>
  <c r="C767" i="1"/>
  <c r="H762" i="1"/>
  <c r="G762" i="1"/>
  <c r="F762" i="1"/>
  <c r="E762" i="1"/>
  <c r="C762" i="1"/>
  <c r="H754" i="1"/>
  <c r="G754" i="1"/>
  <c r="F754" i="1"/>
  <c r="E754" i="1"/>
  <c r="C754" i="1"/>
  <c r="G739" i="1"/>
  <c r="F739" i="1"/>
  <c r="E739" i="1"/>
  <c r="C739" i="1"/>
  <c r="H738" i="1"/>
  <c r="H739" i="1" s="1"/>
  <c r="H735" i="1"/>
  <c r="G735" i="1"/>
  <c r="F735" i="1"/>
  <c r="E735" i="1"/>
  <c r="E740" i="1" s="1"/>
  <c r="C735" i="1"/>
  <c r="C740" i="1" s="1"/>
  <c r="H728" i="1"/>
  <c r="G728" i="1"/>
  <c r="F728" i="1"/>
  <c r="E728" i="1"/>
  <c r="C728" i="1"/>
  <c r="G723" i="1"/>
  <c r="F723" i="1"/>
  <c r="E723" i="1"/>
  <c r="C723" i="1"/>
  <c r="H718" i="1"/>
  <c r="H723" i="1" s="1"/>
  <c r="E714" i="1"/>
  <c r="H709" i="1"/>
  <c r="H714" i="1" s="1"/>
  <c r="G709" i="1"/>
  <c r="G714" i="1" s="1"/>
  <c r="F709" i="1"/>
  <c r="F714" i="1" s="1"/>
  <c r="E709" i="1"/>
  <c r="E701" i="1"/>
  <c r="H700" i="1"/>
  <c r="G700" i="1"/>
  <c r="F700" i="1"/>
  <c r="E700" i="1"/>
  <c r="C700" i="1"/>
  <c r="H696" i="1"/>
  <c r="G696" i="1"/>
  <c r="F696" i="1"/>
  <c r="E696" i="1"/>
  <c r="C696" i="1"/>
  <c r="H690" i="1"/>
  <c r="G690" i="1"/>
  <c r="F690" i="1"/>
  <c r="E690" i="1"/>
  <c r="C690" i="1"/>
  <c r="C701" i="1" s="1"/>
  <c r="H685" i="1"/>
  <c r="G685" i="1"/>
  <c r="F685" i="1"/>
  <c r="F701" i="1" s="1"/>
  <c r="E685" i="1"/>
  <c r="G676" i="1"/>
  <c r="G701" i="1" s="1"/>
  <c r="E676" i="1"/>
  <c r="H675" i="1"/>
  <c r="H676" i="1" s="1"/>
  <c r="H701" i="1" s="1"/>
  <c r="G662" i="1"/>
  <c r="G663" i="1" s="1"/>
  <c r="F662" i="1"/>
  <c r="F663" i="1" s="1"/>
  <c r="E662" i="1"/>
  <c r="E663" i="1" s="1"/>
  <c r="C662" i="1"/>
  <c r="H661" i="1"/>
  <c r="H662" i="1" s="1"/>
  <c r="G658" i="1"/>
  <c r="F658" i="1"/>
  <c r="E658" i="1"/>
  <c r="C658" i="1"/>
  <c r="C663" i="1" s="1"/>
  <c r="H655" i="1"/>
  <c r="H658" i="1" s="1"/>
  <c r="H651" i="1"/>
  <c r="G651" i="1"/>
  <c r="F651" i="1"/>
  <c r="E651" i="1"/>
  <c r="C651" i="1"/>
  <c r="G646" i="1"/>
  <c r="F646" i="1"/>
  <c r="C646" i="1"/>
  <c r="G641" i="1"/>
  <c r="H641" i="1" s="1"/>
  <c r="E641" i="1"/>
  <c r="E646" i="1" s="1"/>
  <c r="H639" i="1"/>
  <c r="H637" i="1"/>
  <c r="G637" i="1"/>
  <c r="F637" i="1"/>
  <c r="E637" i="1"/>
  <c r="C637" i="1"/>
  <c r="E624" i="1"/>
  <c r="H623" i="1"/>
  <c r="G623" i="1"/>
  <c r="G624" i="1" s="1"/>
  <c r="F623" i="1"/>
  <c r="E623" i="1"/>
  <c r="C623" i="1"/>
  <c r="H619" i="1"/>
  <c r="G619" i="1"/>
  <c r="F619" i="1"/>
  <c r="E619" i="1"/>
  <c r="C619" i="1"/>
  <c r="H612" i="1"/>
  <c r="G612" i="1"/>
  <c r="F612" i="1"/>
  <c r="E612" i="1"/>
  <c r="C612" i="1"/>
  <c r="C624" i="1" s="1"/>
  <c r="H607" i="1"/>
  <c r="H624" i="1" s="1"/>
  <c r="G607" i="1"/>
  <c r="E607" i="1"/>
  <c r="H604" i="1"/>
  <c r="G604" i="1"/>
  <c r="F604" i="1"/>
  <c r="F607" i="1" s="1"/>
  <c r="H599" i="1"/>
  <c r="G599" i="1"/>
  <c r="F599" i="1"/>
  <c r="E599" i="1"/>
  <c r="H585" i="1"/>
  <c r="H586" i="1" s="1"/>
  <c r="G585" i="1"/>
  <c r="F585" i="1"/>
  <c r="F586" i="1" s="1"/>
  <c r="E585" i="1"/>
  <c r="E586" i="1" s="1"/>
  <c r="C585" i="1"/>
  <c r="H584" i="1"/>
  <c r="H581" i="1"/>
  <c r="G581" i="1"/>
  <c r="G586" i="1" s="1"/>
  <c r="F581" i="1"/>
  <c r="E581" i="1"/>
  <c r="C581" i="1"/>
  <c r="H575" i="1"/>
  <c r="G575" i="1"/>
  <c r="F575" i="1"/>
  <c r="E575" i="1"/>
  <c r="C575" i="1"/>
  <c r="C586" i="1" s="1"/>
  <c r="H570" i="1"/>
  <c r="G570" i="1"/>
  <c r="F570" i="1"/>
  <c r="E570" i="1"/>
  <c r="C570" i="1"/>
  <c r="H562" i="1"/>
  <c r="G562" i="1"/>
  <c r="F562" i="1"/>
  <c r="C562" i="1"/>
  <c r="H548" i="1"/>
  <c r="H549" i="1" s="1"/>
  <c r="G548" i="1"/>
  <c r="G549" i="1" s="1"/>
  <c r="F548" i="1"/>
  <c r="F549" i="1" s="1"/>
  <c r="E548" i="1"/>
  <c r="C548" i="1"/>
  <c r="C549" i="1" s="1"/>
  <c r="H544" i="1"/>
  <c r="G544" i="1"/>
  <c r="F544" i="1"/>
  <c r="E544" i="1"/>
  <c r="C544" i="1"/>
  <c r="H538" i="1"/>
  <c r="G538" i="1"/>
  <c r="F538" i="1"/>
  <c r="E538" i="1"/>
  <c r="C538" i="1"/>
  <c r="H533" i="1"/>
  <c r="G533" i="1"/>
  <c r="F533" i="1"/>
  <c r="E533" i="1"/>
  <c r="E549" i="1" s="1"/>
  <c r="C533" i="1"/>
  <c r="H524" i="1"/>
  <c r="G524" i="1"/>
  <c r="F524" i="1"/>
  <c r="E524" i="1"/>
  <c r="C524" i="1"/>
  <c r="H510" i="1"/>
  <c r="G510" i="1"/>
  <c r="F510" i="1"/>
  <c r="F511" i="1" s="1"/>
  <c r="E510" i="1"/>
  <c r="E511" i="1" s="1"/>
  <c r="C510" i="1"/>
  <c r="C511" i="1" s="1"/>
  <c r="H509" i="1"/>
  <c r="H506" i="1"/>
  <c r="G506" i="1"/>
  <c r="F506" i="1"/>
  <c r="E506" i="1"/>
  <c r="C506" i="1"/>
  <c r="H499" i="1"/>
  <c r="H511" i="1" s="1"/>
  <c r="G499" i="1"/>
  <c r="G511" i="1" s="1"/>
  <c r="F499" i="1"/>
  <c r="E499" i="1"/>
  <c r="C499" i="1"/>
  <c r="H494" i="1"/>
  <c r="G494" i="1"/>
  <c r="F494" i="1"/>
  <c r="E494" i="1"/>
  <c r="C494" i="1"/>
  <c r="H485" i="1"/>
  <c r="G485" i="1"/>
  <c r="F485" i="1"/>
  <c r="E485" i="1"/>
  <c r="C485" i="1"/>
  <c r="H471" i="1"/>
  <c r="G471" i="1"/>
  <c r="F471" i="1"/>
  <c r="E471" i="1"/>
  <c r="E472" i="1" s="1"/>
  <c r="C471" i="1"/>
  <c r="C472" i="1" s="1"/>
  <c r="H467" i="1"/>
  <c r="G467" i="1"/>
  <c r="F467" i="1"/>
  <c r="E467" i="1"/>
  <c r="C467" i="1"/>
  <c r="H463" i="1"/>
  <c r="C461" i="1"/>
  <c r="H458" i="1"/>
  <c r="E456" i="1"/>
  <c r="H455" i="1"/>
  <c r="H454" i="1"/>
  <c r="G453" i="1"/>
  <c r="H453" i="1" s="1"/>
  <c r="H456" i="1" s="1"/>
  <c r="F453" i="1"/>
  <c r="F456" i="1" s="1"/>
  <c r="F472" i="1" s="1"/>
  <c r="H447" i="1"/>
  <c r="G447" i="1"/>
  <c r="F447" i="1"/>
  <c r="E447" i="1"/>
  <c r="C447" i="1"/>
  <c r="G433" i="1"/>
  <c r="F433" i="1"/>
  <c r="E433" i="1"/>
  <c r="C433" i="1"/>
  <c r="H432" i="1"/>
  <c r="H433" i="1" s="1"/>
  <c r="H429" i="1"/>
  <c r="G429" i="1"/>
  <c r="F429" i="1"/>
  <c r="E429" i="1"/>
  <c r="C429" i="1"/>
  <c r="H423" i="1"/>
  <c r="G423" i="1"/>
  <c r="F423" i="1"/>
  <c r="E423" i="1"/>
  <c r="C423" i="1"/>
  <c r="G416" i="1"/>
  <c r="F416" i="1"/>
  <c r="E416" i="1"/>
  <c r="C416" i="1"/>
  <c r="C434" i="1" s="1"/>
  <c r="H415" i="1"/>
  <c r="H416" i="1" s="1"/>
  <c r="H414" i="1"/>
  <c r="H413" i="1"/>
  <c r="H407" i="1"/>
  <c r="E407" i="1"/>
  <c r="E434" i="1" s="1"/>
  <c r="G404" i="1"/>
  <c r="G407" i="1" s="1"/>
  <c r="G434" i="1" s="1"/>
  <c r="F404" i="1"/>
  <c r="F407" i="1" s="1"/>
  <c r="F434" i="1" s="1"/>
  <c r="H392" i="1"/>
  <c r="G392" i="1"/>
  <c r="G393" i="1" s="1"/>
  <c r="F392" i="1"/>
  <c r="F393" i="1" s="1"/>
  <c r="E392" i="1"/>
  <c r="C392" i="1"/>
  <c r="C393" i="1" s="1"/>
  <c r="G388" i="1"/>
  <c r="F388" i="1"/>
  <c r="E388" i="1"/>
  <c r="C388" i="1"/>
  <c r="H383" i="1"/>
  <c r="H388" i="1" s="1"/>
  <c r="H381" i="1"/>
  <c r="G381" i="1"/>
  <c r="F381" i="1"/>
  <c r="E381" i="1"/>
  <c r="E393" i="1" s="1"/>
  <c r="C381" i="1"/>
  <c r="G376" i="1"/>
  <c r="F376" i="1"/>
  <c r="E376" i="1"/>
  <c r="H372" i="1"/>
  <c r="H369" i="1"/>
  <c r="H376" i="1" s="1"/>
  <c r="H367" i="1"/>
  <c r="G367" i="1"/>
  <c r="F367" i="1"/>
  <c r="E367" i="1"/>
  <c r="C367" i="1"/>
  <c r="H366" i="1"/>
  <c r="H354" i="1"/>
  <c r="H355" i="1" s="1"/>
  <c r="G354" i="1"/>
  <c r="G355" i="1" s="1"/>
  <c r="F354" i="1"/>
  <c r="E354" i="1"/>
  <c r="E355" i="1" s="1"/>
  <c r="C354" i="1"/>
  <c r="C355" i="1" s="1"/>
  <c r="H353" i="1"/>
  <c r="G350" i="1"/>
  <c r="F350" i="1"/>
  <c r="F355" i="1" s="1"/>
  <c r="E350" i="1"/>
  <c r="C350" i="1"/>
  <c r="H346" i="1"/>
  <c r="H350" i="1" s="1"/>
  <c r="H344" i="1"/>
  <c r="G344" i="1"/>
  <c r="F344" i="1"/>
  <c r="E344" i="1"/>
  <c r="C344" i="1"/>
  <c r="H339" i="1"/>
  <c r="G339" i="1"/>
  <c r="F339" i="1"/>
  <c r="E339" i="1"/>
  <c r="C339" i="1"/>
  <c r="H332" i="1"/>
  <c r="H330" i="1"/>
  <c r="G330" i="1"/>
  <c r="F330" i="1"/>
  <c r="E330" i="1"/>
  <c r="C330" i="1"/>
  <c r="C316" i="1"/>
  <c r="H315" i="1"/>
  <c r="G315" i="1"/>
  <c r="F315" i="1"/>
  <c r="E315" i="1"/>
  <c r="C315" i="1"/>
  <c r="G311" i="1"/>
  <c r="F311" i="1"/>
  <c r="E311" i="1"/>
  <c r="C311" i="1"/>
  <c r="H307" i="1"/>
  <c r="H311" i="1" s="1"/>
  <c r="C305" i="1"/>
  <c r="H300" i="1"/>
  <c r="H316" i="1" s="1"/>
  <c r="E300" i="1"/>
  <c r="G297" i="1"/>
  <c r="G300" i="1" s="1"/>
  <c r="G316" i="1" s="1"/>
  <c r="F297" i="1"/>
  <c r="F300" i="1" s="1"/>
  <c r="H291" i="1"/>
  <c r="G291" i="1"/>
  <c r="F291" i="1"/>
  <c r="F316" i="1" s="1"/>
  <c r="E291" i="1"/>
  <c r="E316" i="1" s="1"/>
  <c r="G277" i="1"/>
  <c r="F277" i="1"/>
  <c r="E277" i="1"/>
  <c r="E278" i="1" s="1"/>
  <c r="C277" i="1"/>
  <c r="C278" i="1" s="1"/>
  <c r="H276" i="1"/>
  <c r="H277" i="1" s="1"/>
  <c r="H278" i="1" s="1"/>
  <c r="H273" i="1"/>
  <c r="G273" i="1"/>
  <c r="F273" i="1"/>
  <c r="E273" i="1"/>
  <c r="C273" i="1"/>
  <c r="H266" i="1"/>
  <c r="G266" i="1"/>
  <c r="G278" i="1" s="1"/>
  <c r="F266" i="1"/>
  <c r="F278" i="1" s="1"/>
  <c r="E266" i="1"/>
  <c r="C266" i="1"/>
  <c r="H261" i="1"/>
  <c r="G261" i="1"/>
  <c r="F261" i="1"/>
  <c r="E261" i="1"/>
  <c r="C261" i="1"/>
  <c r="H252" i="1"/>
  <c r="G252" i="1"/>
  <c r="F252" i="1"/>
  <c r="C252" i="1"/>
  <c r="E239" i="1"/>
  <c r="H238" i="1"/>
  <c r="G238" i="1"/>
  <c r="G239" i="1" s="1"/>
  <c r="F238" i="1"/>
  <c r="F239" i="1" s="1"/>
  <c r="E238" i="1"/>
  <c r="C238" i="1"/>
  <c r="H233" i="1"/>
  <c r="G233" i="1"/>
  <c r="F233" i="1"/>
  <c r="E233" i="1"/>
  <c r="C233" i="1"/>
  <c r="H226" i="1"/>
  <c r="G226" i="1"/>
  <c r="F226" i="1"/>
  <c r="E226" i="1"/>
  <c r="C226" i="1"/>
  <c r="C239" i="1" s="1"/>
  <c r="H221" i="1"/>
  <c r="H239" i="1" s="1"/>
  <c r="G221" i="1"/>
  <c r="F221" i="1"/>
  <c r="E221" i="1"/>
  <c r="C221" i="1"/>
  <c r="H213" i="1"/>
  <c r="G213" i="1"/>
  <c r="F213" i="1"/>
  <c r="E213" i="1"/>
  <c r="C213" i="1"/>
  <c r="H198" i="1"/>
  <c r="H199" i="1" s="1"/>
  <c r="G198" i="1"/>
  <c r="G199" i="1" s="1"/>
  <c r="F198" i="1"/>
  <c r="E198" i="1"/>
  <c r="E199" i="1" s="1"/>
  <c r="C198" i="1"/>
  <c r="C199" i="1" s="1"/>
  <c r="H197" i="1"/>
  <c r="H194" i="1"/>
  <c r="G194" i="1"/>
  <c r="F194" i="1"/>
  <c r="F199" i="1" s="1"/>
  <c r="E194" i="1"/>
  <c r="C194" i="1"/>
  <c r="H187" i="1"/>
  <c r="G187" i="1"/>
  <c r="F187" i="1"/>
  <c r="E187" i="1"/>
  <c r="C187" i="1"/>
  <c r="H182" i="1"/>
  <c r="G182" i="1"/>
  <c r="F182" i="1"/>
  <c r="E182" i="1"/>
  <c r="C182" i="1"/>
  <c r="H173" i="1"/>
  <c r="G173" i="1"/>
  <c r="F173" i="1"/>
  <c r="E173" i="1"/>
  <c r="H172" i="1"/>
  <c r="H171" i="1"/>
  <c r="H170" i="1"/>
  <c r="G159" i="1"/>
  <c r="C159" i="1"/>
  <c r="H158" i="1"/>
  <c r="G158" i="1"/>
  <c r="F158" i="1"/>
  <c r="E158" i="1"/>
  <c r="C158" i="1"/>
  <c r="H154" i="1"/>
  <c r="G154" i="1"/>
  <c r="F154" i="1"/>
  <c r="E154" i="1"/>
  <c r="C154" i="1"/>
  <c r="G147" i="1"/>
  <c r="F147" i="1"/>
  <c r="E147" i="1"/>
  <c r="C147" i="1"/>
  <c r="H145" i="1"/>
  <c r="H147" i="1" s="1"/>
  <c r="H142" i="1"/>
  <c r="G142" i="1"/>
  <c r="F142" i="1"/>
  <c r="E142" i="1"/>
  <c r="G133" i="1"/>
  <c r="F133" i="1"/>
  <c r="F159" i="1" s="1"/>
  <c r="E133" i="1"/>
  <c r="E159" i="1" s="1"/>
  <c r="H131" i="1"/>
  <c r="H133" i="1" s="1"/>
  <c r="H159" i="1" s="1"/>
  <c r="G118" i="1"/>
  <c r="F118" i="1"/>
  <c r="F119" i="1" s="1"/>
  <c r="E118" i="1"/>
  <c r="C118" i="1"/>
  <c r="C119" i="1" s="1"/>
  <c r="H117" i="1"/>
  <c r="H118" i="1" s="1"/>
  <c r="H114" i="1"/>
  <c r="G114" i="1"/>
  <c r="F114" i="1"/>
  <c r="E114" i="1"/>
  <c r="E119" i="1" s="1"/>
  <c r="C114" i="1"/>
  <c r="C108" i="1"/>
  <c r="H106" i="1"/>
  <c r="H103" i="1"/>
  <c r="E103" i="1"/>
  <c r="G100" i="1"/>
  <c r="G103" i="1" s="1"/>
  <c r="F100" i="1"/>
  <c r="F103" i="1" s="1"/>
  <c r="H97" i="1"/>
  <c r="G95" i="1"/>
  <c r="F95" i="1"/>
  <c r="E95" i="1"/>
  <c r="C95" i="1"/>
  <c r="H93" i="1"/>
  <c r="H95" i="1" s="1"/>
  <c r="H81" i="1"/>
  <c r="G81" i="1"/>
  <c r="F81" i="1"/>
  <c r="E81" i="1"/>
  <c r="C81" i="1"/>
  <c r="G77" i="1"/>
  <c r="F77" i="1"/>
  <c r="E77" i="1"/>
  <c r="C77" i="1"/>
  <c r="H75" i="1"/>
  <c r="H77" i="1" s="1"/>
  <c r="H70" i="1"/>
  <c r="G70" i="1"/>
  <c r="F70" i="1"/>
  <c r="E70" i="1"/>
  <c r="C70" i="1"/>
  <c r="C82" i="1" s="1"/>
  <c r="G65" i="1"/>
  <c r="F65" i="1"/>
  <c r="E65" i="1"/>
  <c r="C65" i="1"/>
  <c r="H61" i="1"/>
  <c r="H65" i="1" s="1"/>
  <c r="G57" i="1"/>
  <c r="G82" i="1" s="1"/>
  <c r="F57" i="1"/>
  <c r="F82" i="1" s="1"/>
  <c r="E57" i="1"/>
  <c r="E82" i="1" s="1"/>
  <c r="C57" i="1"/>
  <c r="C1093" i="1" s="1"/>
  <c r="H55" i="1"/>
  <c r="H57" i="1" s="1"/>
  <c r="G43" i="1"/>
  <c r="G44" i="1" s="1"/>
  <c r="F43" i="1"/>
  <c r="F44" i="1" s="1"/>
  <c r="E43" i="1"/>
  <c r="C43" i="1"/>
  <c r="C44" i="1" s="1"/>
  <c r="H42" i="1"/>
  <c r="H43" i="1" s="1"/>
  <c r="H44" i="1" s="1"/>
  <c r="H39" i="1"/>
  <c r="G39" i="1"/>
  <c r="G1102" i="1" s="1"/>
  <c r="G1103" i="1" s="1"/>
  <c r="F39" i="1"/>
  <c r="F1102" i="1" s="1"/>
  <c r="F1103" i="1" s="1"/>
  <c r="E39" i="1"/>
  <c r="E44" i="1" s="1"/>
  <c r="C39" i="1"/>
  <c r="C1102" i="1" s="1"/>
  <c r="H32" i="1"/>
  <c r="H1099" i="1" s="1"/>
  <c r="H1100" i="1" s="1"/>
  <c r="G32" i="1"/>
  <c r="G1099" i="1" s="1"/>
  <c r="G1100" i="1" s="1"/>
  <c r="F32" i="1"/>
  <c r="F1099" i="1" s="1"/>
  <c r="F1100" i="1" s="1"/>
  <c r="E32" i="1"/>
  <c r="E1099" i="1" s="1"/>
  <c r="E1100" i="1" s="1"/>
  <c r="C32" i="1"/>
  <c r="C1099" i="1" s="1"/>
  <c r="H27" i="1"/>
  <c r="G27" i="1"/>
  <c r="F27" i="1"/>
  <c r="E27" i="1"/>
  <c r="C27" i="1"/>
  <c r="H18" i="1"/>
  <c r="G18" i="1"/>
  <c r="F18" i="1"/>
  <c r="E18" i="1"/>
  <c r="E1093" i="1" s="1"/>
  <c r="E1094" i="1" s="1"/>
  <c r="H16" i="1"/>
  <c r="H14" i="1"/>
  <c r="G1093" i="1" l="1"/>
  <c r="G1094" i="1" s="1"/>
  <c r="H1102" i="1"/>
  <c r="H1103" i="1" s="1"/>
  <c r="H119" i="1"/>
  <c r="H434" i="1"/>
  <c r="F624" i="1"/>
  <c r="F1093" i="1"/>
  <c r="F1094" i="1" s="1"/>
  <c r="H1093" i="1"/>
  <c r="H1094" i="1" s="1"/>
  <c r="H646" i="1"/>
  <c r="H663" i="1" s="1"/>
  <c r="H740" i="1"/>
  <c r="H855" i="1"/>
  <c r="H82" i="1"/>
  <c r="C1108" i="1"/>
  <c r="F1108" i="1"/>
  <c r="F1109" i="1" s="1"/>
  <c r="G119" i="1"/>
  <c r="H393" i="1"/>
  <c r="F740" i="1"/>
  <c r="H894" i="1"/>
  <c r="E1108" i="1"/>
  <c r="E1109" i="1" s="1"/>
  <c r="H472" i="1"/>
  <c r="G740" i="1"/>
  <c r="F1009" i="1"/>
  <c r="H1048" i="1"/>
  <c r="F1096" i="1"/>
  <c r="F1097" i="1" s="1"/>
  <c r="H1096" i="1"/>
  <c r="H1097" i="1" s="1"/>
  <c r="G456" i="1"/>
  <c r="G472" i="1" s="1"/>
  <c r="G1108" i="1" s="1"/>
  <c r="G1109" i="1" s="1"/>
  <c r="E1102" i="1"/>
  <c r="E1103" i="1" s="1"/>
  <c r="H1108" i="1" l="1"/>
  <c r="H1109" i="1" s="1"/>
  <c r="G1096" i="1"/>
  <c r="G1097" i="1" s="1"/>
</calcChain>
</file>

<file path=xl/sharedStrings.xml><?xml version="1.0" encoding="utf-8"?>
<sst xmlns="http://schemas.openxmlformats.org/spreadsheetml/2006/main" count="1306" uniqueCount="233">
  <si>
    <t>СОГЛАСОВАНО:</t>
  </si>
  <si>
    <t>УТВЕРЖДАЮ:</t>
  </si>
  <si>
    <t>"_____"_________________2025 г.</t>
  </si>
  <si>
    <t>28-ми дневное меню питания для обучающихся в школах-интернатов возрастной категории 7-11 лет</t>
  </si>
  <si>
    <t>День:</t>
  </si>
  <si>
    <t>№
рец.</t>
  </si>
  <si>
    <t>Прием пищи, наименование блюда</t>
  </si>
  <si>
    <t>Масса порции (г)</t>
  </si>
  <si>
    <t>Пищевые вещества (г)</t>
  </si>
  <si>
    <t>ЭЦ (ккал)</t>
  </si>
  <si>
    <t>Б</t>
  </si>
  <si>
    <t>Ж</t>
  </si>
  <si>
    <t>У</t>
  </si>
  <si>
    <t>Завтрак</t>
  </si>
  <si>
    <t>Ветчина</t>
  </si>
  <si>
    <t>Запеканка из творога с молоком сгущенным  , 130/30</t>
  </si>
  <si>
    <t>Чай с сахаром</t>
  </si>
  <si>
    <t>200/15</t>
  </si>
  <si>
    <t>Хлеб пшеничный</t>
  </si>
  <si>
    <t>Фрукт по сезону (груши)</t>
  </si>
  <si>
    <t>Итого за Завтрак</t>
  </si>
  <si>
    <t>Обед</t>
  </si>
  <si>
    <t>Огурец соленый</t>
  </si>
  <si>
    <t>82/М</t>
  </si>
  <si>
    <t>Борщ из капусты с картофелем и сметаной, 200/5</t>
  </si>
  <si>
    <t>Гуляш  из куриного филе (45/45)</t>
  </si>
  <si>
    <t>202/М</t>
  </si>
  <si>
    <t>Макароны отварные</t>
  </si>
  <si>
    <t>342/М</t>
  </si>
  <si>
    <t>Компот из свежих яблок</t>
  </si>
  <si>
    <t>Хлеб ржано-пшеничный</t>
  </si>
  <si>
    <t>Итого за Обед</t>
  </si>
  <si>
    <t>Полдник</t>
  </si>
  <si>
    <t xml:space="preserve">Панкейки </t>
  </si>
  <si>
    <t>Какао на молоке</t>
  </si>
  <si>
    <t>Груша</t>
  </si>
  <si>
    <t>Итого за Полдник</t>
  </si>
  <si>
    <t>Ужин</t>
  </si>
  <si>
    <t>99/К</t>
  </si>
  <si>
    <t>Салат «Осенний»</t>
  </si>
  <si>
    <t>Биточки из говядины с соусом сметанно-томатным, 90/20</t>
  </si>
  <si>
    <t>Пюре картофельное</t>
  </si>
  <si>
    <t>Чай с сахаром, 200</t>
  </si>
  <si>
    <t>Итого за Ужин</t>
  </si>
  <si>
    <t>Ужин 2</t>
  </si>
  <si>
    <t>Йогурт</t>
  </si>
  <si>
    <t>Печенье</t>
  </si>
  <si>
    <t>Итого за Ужин 2</t>
  </si>
  <si>
    <t>Итого за день</t>
  </si>
  <si>
    <t>Сыр полутвердый</t>
  </si>
  <si>
    <t>Каша вязкая молочная из пшеничной крупы</t>
  </si>
  <si>
    <t>Фрукт по сезону (яблоко)</t>
  </si>
  <si>
    <t>45/М</t>
  </si>
  <si>
    <t>Салат из белокочанной капусты</t>
  </si>
  <si>
    <t>102/М</t>
  </si>
  <si>
    <t>Суп картофельный с рисом со сметаной, 200/5</t>
  </si>
  <si>
    <t>Каша гречневая по-купечески</t>
  </si>
  <si>
    <t>349/М</t>
  </si>
  <si>
    <t>Компот из сухофруктов</t>
  </si>
  <si>
    <t>Кекс  с шоколадной крошкой</t>
  </si>
  <si>
    <t>Чай с молоком</t>
  </si>
  <si>
    <t>Яблоко</t>
  </si>
  <si>
    <t>Салат из свеклы с соленым огурцом</t>
  </si>
  <si>
    <t xml:space="preserve">Тефтели из говядины  </t>
  </si>
  <si>
    <t>Рагу овощное</t>
  </si>
  <si>
    <t>Кефир</t>
  </si>
  <si>
    <t>Вафли</t>
  </si>
  <si>
    <t xml:space="preserve">Масло шоколадное сливочное </t>
  </si>
  <si>
    <t xml:space="preserve">Вареники с картофелем и маслом сливочным </t>
  </si>
  <si>
    <t>200/5</t>
  </si>
  <si>
    <t>382/М</t>
  </si>
  <si>
    <t>75М</t>
  </si>
  <si>
    <t>Икра свекольная</t>
  </si>
  <si>
    <t>102М</t>
  </si>
  <si>
    <t>Суп картофельный с бобовыми (фасолью)</t>
  </si>
  <si>
    <t>291/М</t>
  </si>
  <si>
    <t>Плов с курицей</t>
  </si>
  <si>
    <t>377/М</t>
  </si>
  <si>
    <t>Чай с сахаром и лимоном</t>
  </si>
  <si>
    <t>200/15/7</t>
  </si>
  <si>
    <t>Пирог осетинский с картофелем и сыром</t>
  </si>
  <si>
    <t>23/М</t>
  </si>
  <si>
    <t>Салат из белокочанной капусты с кукурузой</t>
  </si>
  <si>
    <t>Омлет с сыром</t>
  </si>
  <si>
    <t>Чай с сахаром и лимоном, 200</t>
  </si>
  <si>
    <t>Молоко</t>
  </si>
  <si>
    <t>Сыр сливочный</t>
  </si>
  <si>
    <t>Каша вязкая молочная из овсяных хлопьев с ягодами</t>
  </si>
  <si>
    <t>Салат из ветчины, картофеля,кукурузы с зеленью</t>
  </si>
  <si>
    <t>279/М</t>
  </si>
  <si>
    <t xml:space="preserve">Котлеты  куриные с сыром                      </t>
  </si>
  <si>
    <t>Рис припущенный с овощами</t>
  </si>
  <si>
    <t xml:space="preserve">Чоко-Пай </t>
  </si>
  <si>
    <t>Яблоко печеное</t>
  </si>
  <si>
    <t>Бефстроганов из говядины</t>
  </si>
  <si>
    <t>Картофель отварной</t>
  </si>
  <si>
    <t>Каша вязкая молочная из рисовой крупы</t>
  </si>
  <si>
    <t>150/5</t>
  </si>
  <si>
    <t>Яйцо вареное</t>
  </si>
  <si>
    <t>Фрукт по сезону (банан)</t>
  </si>
  <si>
    <t>67/М</t>
  </si>
  <si>
    <t>Винегрет овощной</t>
  </si>
  <si>
    <t>Суп картофельный с бобовыми (горохом)</t>
  </si>
  <si>
    <t>232/М</t>
  </si>
  <si>
    <t>Рыба запеченная (минтай)</t>
  </si>
  <si>
    <t>128/М</t>
  </si>
  <si>
    <t>Картофель по- деревенски</t>
  </si>
  <si>
    <t xml:space="preserve">Кекс маффин </t>
  </si>
  <si>
    <t>Салат картофельный с морковью и зеленым горошком</t>
  </si>
  <si>
    <t>Сосиски  отварные</t>
  </si>
  <si>
    <t>Макароны отварные с маслом сливочным (150/5)</t>
  </si>
  <si>
    <t>Каша вязкая молочная из гречневой крупы</t>
  </si>
  <si>
    <t>Салат Осенний</t>
  </si>
  <si>
    <t>Щи из капусты с картофелем и сметаной, 200/5</t>
  </si>
  <si>
    <t>Компот из свежих яблок, 200</t>
  </si>
  <si>
    <t>Коржик</t>
  </si>
  <si>
    <t>Чай с сахаром, 200/11</t>
  </si>
  <si>
    <t>Фишбол</t>
  </si>
  <si>
    <t xml:space="preserve">Рис припущенный с овощами                  </t>
  </si>
  <si>
    <t>Масло сливочное</t>
  </si>
  <si>
    <t>Суп картофельный с фасолью</t>
  </si>
  <si>
    <t>Куриное филе в сырном соусе</t>
  </si>
  <si>
    <t>Компот из сухофруктов, 200</t>
  </si>
  <si>
    <t>Булочка сдобная с вишней</t>
  </si>
  <si>
    <t>Фрикадельки из говядины</t>
  </si>
  <si>
    <t>Капуста тушеная</t>
  </si>
  <si>
    <t>Чай с сахаром и лимоном, 200/11/7</t>
  </si>
  <si>
    <t xml:space="preserve">Сосиски  отварные </t>
  </si>
  <si>
    <t>Каша гречневая рассыпчатая с маслом сливочным (180/5)</t>
  </si>
  <si>
    <t>49/М</t>
  </si>
  <si>
    <t>Салат витаминный /2 вариант/</t>
  </si>
  <si>
    <t>101/М</t>
  </si>
  <si>
    <t>Наггетсы из курицы</t>
  </si>
  <si>
    <t xml:space="preserve">Макароны отварные с маслом сливочным </t>
  </si>
  <si>
    <t>Булочка сдобная с вишневым наполнителем</t>
  </si>
  <si>
    <t>Чай с молоком, 200</t>
  </si>
  <si>
    <t>Соленый огурец</t>
  </si>
  <si>
    <t>Каша вязкая молочная из смеси круп</t>
  </si>
  <si>
    <t>Икра кабачковая</t>
  </si>
  <si>
    <t>103/М</t>
  </si>
  <si>
    <t xml:space="preserve">Суп картофельный с курицей </t>
  </si>
  <si>
    <t>171/М</t>
  </si>
  <si>
    <t>Каша гречневая рассыпчатая с маслом сливочным (150/5)</t>
  </si>
  <si>
    <t>Омлет с картофелем</t>
  </si>
  <si>
    <t>Пирог осетинский с картофелем и сыром твердых сортов</t>
  </si>
  <si>
    <t>Салат «Королевский»</t>
  </si>
  <si>
    <t>Голубцы из говядины с соусом красным</t>
  </si>
  <si>
    <t>100/30</t>
  </si>
  <si>
    <t>Булгур с овощами</t>
  </si>
  <si>
    <t>Куры запеченные</t>
  </si>
  <si>
    <t>Картофельное пюре с маслом сливочным (150/5)</t>
  </si>
  <si>
    <t>14/М</t>
  </si>
  <si>
    <t>219/М</t>
  </si>
  <si>
    <t>Творожок</t>
  </si>
  <si>
    <t xml:space="preserve">Каша вязкая молочная из пшенной крупы с маслом сливочным и сахаром </t>
  </si>
  <si>
    <t>150/5/5</t>
  </si>
  <si>
    <t>Шницель из говядины и мяса птицы</t>
  </si>
  <si>
    <t>Картофель, тушеный с луком  и морковью</t>
  </si>
  <si>
    <t>46/М</t>
  </si>
  <si>
    <t>Салат из белокочанной капусты и яблока</t>
  </si>
  <si>
    <t>Фрикасе</t>
  </si>
  <si>
    <t xml:space="preserve">Макароны отварные </t>
  </si>
  <si>
    <t>Ореховый тортик “Боярушка”</t>
  </si>
  <si>
    <t>Омлет натуральный</t>
  </si>
  <si>
    <t>Рассольник ленинградский со сметаной, 200/5</t>
  </si>
  <si>
    <t>Шницель из говядины</t>
  </si>
  <si>
    <t>Пирожок печеный с картофелем</t>
  </si>
  <si>
    <t>Биточки из курицы с соусом сметанно-томатным, 90/30</t>
  </si>
  <si>
    <t>Салат картофельный с кукурузой и морковью</t>
  </si>
  <si>
    <t>Фрикадельки рыбные</t>
  </si>
  <si>
    <t>Компот из вишни, 200</t>
  </si>
  <si>
    <t>Булочка сдобная  «Плюшка»</t>
  </si>
  <si>
    <t>55/М</t>
  </si>
  <si>
    <t>Макароны, запеченные с сыром</t>
  </si>
  <si>
    <t>173/М</t>
  </si>
  <si>
    <t>Суп картофельный с макаронными изделиями</t>
  </si>
  <si>
    <t>Каша гречневая по-купечески с курицей</t>
  </si>
  <si>
    <t xml:space="preserve">Булочка сдобная со сгущенным молоком варенным </t>
  </si>
  <si>
    <t xml:space="preserve">Плов из говядины </t>
  </si>
  <si>
    <t>Запеканка из творога с соусом вишневым , 130/30</t>
  </si>
  <si>
    <t>Суп картофельный с рисом со сметаной</t>
  </si>
  <si>
    <t>Булгур с говядиной и овощами</t>
  </si>
  <si>
    <t>Кекс -шарлотка</t>
  </si>
  <si>
    <t>Бефстроганов из куриного филе</t>
  </si>
  <si>
    <t>Каша пшенная рассыпчатая</t>
  </si>
  <si>
    <t>Каша вязкая молочная кукурузная с ягодами</t>
  </si>
  <si>
    <t>200/5/5</t>
  </si>
  <si>
    <t xml:space="preserve">Тефтели из курицы и тыквы </t>
  </si>
  <si>
    <t>Биточки из говядины</t>
  </si>
  <si>
    <t>268/М</t>
  </si>
  <si>
    <t>Тефтели из говядины с соусом красным</t>
  </si>
  <si>
    <t>90/30</t>
  </si>
  <si>
    <t xml:space="preserve">Каша гречневая рассыпчатая </t>
  </si>
  <si>
    <t>Омлет натуральный с икрой кабачковой (110/40)</t>
  </si>
  <si>
    <t>Панкейки</t>
  </si>
  <si>
    <t xml:space="preserve">Рыба запеченная </t>
  </si>
  <si>
    <t>Гуляш из куриного филе</t>
  </si>
  <si>
    <t>Каша вязкая молочная пшенная с сахаром и маслом сливочным (150/5/5)</t>
  </si>
  <si>
    <t>Жаркое по-домашнему (говядина)</t>
  </si>
  <si>
    <t>62К</t>
  </si>
  <si>
    <t>Салат морковный</t>
  </si>
  <si>
    <t xml:space="preserve">Котлеты куриные </t>
  </si>
  <si>
    <t>Компот из вишни</t>
  </si>
  <si>
    <t>Котлеты из говядины</t>
  </si>
  <si>
    <t>200/10/10</t>
  </si>
  <si>
    <t>Салат из картофеля , кукурузы , моркови и соленых огурцов</t>
  </si>
  <si>
    <t xml:space="preserve">Биточки из говядины </t>
  </si>
  <si>
    <t>376/М</t>
  </si>
  <si>
    <t>Булочка сдобная с творогом</t>
  </si>
  <si>
    <t>Рыба, тушеная в томате с овощами</t>
  </si>
  <si>
    <t xml:space="preserve">Каша вязкая молочная из рисовой крупы с сахаром и  маслом сливочным </t>
  </si>
  <si>
    <t>392/М</t>
  </si>
  <si>
    <t>Пельмени мясные отварные с маслом сливочным, 200/5</t>
  </si>
  <si>
    <t>Кекс  с вишней</t>
  </si>
  <si>
    <t>174/М</t>
  </si>
  <si>
    <t>Салат из белокочанной капусты, яйца, зеленого горошка с зеленью</t>
  </si>
  <si>
    <t>274/К</t>
  </si>
  <si>
    <t>Соус «Болоньезе»</t>
  </si>
  <si>
    <t>Булочка сдобная с джемом</t>
  </si>
  <si>
    <t>Тефтели из говядины  с соусом красным основным (90/30)</t>
  </si>
  <si>
    <t>Каша гречневая рассыпчатая</t>
  </si>
  <si>
    <t>Биточки из курицы</t>
  </si>
  <si>
    <t>Ватрушка с творогом</t>
  </si>
  <si>
    <t xml:space="preserve">Котлеты куриные с соусом томатным  , 90/30                                   </t>
  </si>
  <si>
    <t>Среднее</t>
  </si>
  <si>
    <t>Среднее значение Завтраков</t>
  </si>
  <si>
    <t>Выполнение СанПиН, % от суточной нормы</t>
  </si>
  <si>
    <t>Среднее значение Обедов</t>
  </si>
  <si>
    <t>Среднее значение Полдников</t>
  </si>
  <si>
    <t>Среднее значение Ужинов</t>
  </si>
  <si>
    <t>Среднее значение Ужина 2</t>
  </si>
  <si>
    <t>Среднее значение за рацион</t>
  </si>
  <si>
    <t>100 % Норма СанПиН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</si>
</sst>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\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u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2"/>
      <charset val="204"/>
    </font>
    <font>
      <sz val="12"/>
      <color rgb="FF000000"/>
      <name val="Times New Roman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 applyBorder="0" applyProtection="0"/>
    <xf numFmtId="0" fontId="7" fillId="0" borderId="0" applyBorder="0" applyProtection="0">
      <alignment horizontal="left" vertical="top"/>
    </xf>
    <xf numFmtId="0" fontId="7" fillId="0" borderId="0" applyBorder="0" applyProtection="0">
      <alignment horizontal="left" vertical="top"/>
    </xf>
    <xf numFmtId="0" fontId="4" fillId="0" borderId="0" applyBorder="0" applyProtection="0"/>
  </cellStyleXfs>
  <cellXfs count="163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1" fontId="2" fillId="0" borderId="0" xfId="0" applyNumberFormat="1" applyFont="1"/>
    <xf numFmtId="0" fontId="8" fillId="0" borderId="1" xfId="3" applyFont="1" applyBorder="1" applyAlignment="1" applyProtection="1">
      <alignment vertical="top" wrapText="1"/>
    </xf>
    <xf numFmtId="1" fontId="8" fillId="0" borderId="1" xfId="3" applyNumberFormat="1" applyFont="1" applyBorder="1" applyAlignment="1" applyProtection="1">
      <alignment horizontal="center" vertical="top" wrapText="1"/>
    </xf>
    <xf numFmtId="2" fontId="8" fillId="0" borderId="1" xfId="3" applyNumberFormat="1" applyFont="1" applyBorder="1" applyAlignment="1" applyProtection="1">
      <alignment horizontal="center" vertical="top" wrapText="1"/>
    </xf>
    <xf numFmtId="164" fontId="8" fillId="0" borderId="1" xfId="3" applyNumberFormat="1" applyFont="1" applyBorder="1" applyAlignment="1" applyProtection="1">
      <alignment horizontal="center" vertical="top" wrapText="1"/>
    </xf>
    <xf numFmtId="0" fontId="8" fillId="0" borderId="1" xfId="4" applyFont="1" applyBorder="1" applyAlignment="1" applyProtection="1">
      <alignment vertical="top" wrapText="1"/>
    </xf>
    <xf numFmtId="1" fontId="8" fillId="0" borderId="1" xfId="4" applyNumberFormat="1" applyFont="1" applyBorder="1" applyAlignment="1" applyProtection="1">
      <alignment horizontal="center" vertical="center"/>
    </xf>
    <xf numFmtId="164" fontId="8" fillId="0" borderId="1" xfId="4" applyNumberFormat="1" applyFont="1" applyBorder="1" applyAlignment="1" applyProtection="1">
      <alignment horizontal="center" vertical="center"/>
    </xf>
    <xf numFmtId="2" fontId="8" fillId="0" borderId="1" xfId="4" applyNumberFormat="1" applyFont="1" applyBorder="1" applyAlignment="1" applyProtection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1" fontId="10" fillId="0" borderId="0" xfId="0" applyNumberFormat="1" applyFont="1"/>
    <xf numFmtId="0" fontId="10" fillId="0" borderId="0" xfId="0" applyFont="1"/>
    <xf numFmtId="1" fontId="11" fillId="0" borderId="0" xfId="0" applyNumberFormat="1" applyFont="1"/>
    <xf numFmtId="0" fontId="11" fillId="0" borderId="0" xfId="0" applyFont="1"/>
    <xf numFmtId="1" fontId="3" fillId="0" borderId="1" xfId="0" applyNumberFormat="1" applyFont="1" applyBorder="1" applyAlignment="1">
      <alignment horizontal="center" wrapText="1"/>
    </xf>
    <xf numFmtId="1" fontId="5" fillId="0" borderId="1" xfId="2" applyNumberFormat="1" applyFont="1" applyBorder="1" applyAlignment="1" applyProtection="1"/>
    <xf numFmtId="0" fontId="2" fillId="0" borderId="1" xfId="2" applyFont="1" applyBorder="1" applyAlignment="1" applyProtection="1"/>
    <xf numFmtId="1" fontId="3" fillId="0" borderId="1" xfId="2" applyNumberFormat="1" applyFont="1" applyBorder="1" applyAlignment="1" applyProtection="1">
      <alignment horizontal="right"/>
    </xf>
    <xf numFmtId="0" fontId="2" fillId="0" borderId="1" xfId="2" applyFont="1" applyBorder="1" applyAlignment="1" applyProtection="1">
      <alignment horizontal="left"/>
    </xf>
    <xf numFmtId="0" fontId="6" fillId="0" borderId="1" xfId="0" applyFont="1" applyBorder="1"/>
    <xf numFmtId="1" fontId="2" fillId="0" borderId="1" xfId="2" applyNumberFormat="1" applyFont="1" applyBorder="1" applyAlignment="1" applyProtection="1">
      <alignment horizontal="center" vertical="center" wrapText="1"/>
    </xf>
    <xf numFmtId="0" fontId="2" fillId="0" borderId="1" xfId="2" applyFont="1" applyBorder="1" applyAlignment="1" applyProtection="1">
      <alignment horizontal="center" vertical="center" wrapText="1"/>
    </xf>
    <xf numFmtId="0" fontId="2" fillId="0" borderId="1" xfId="2" applyFont="1" applyBorder="1" applyAlignment="1" applyProtection="1">
      <alignment horizontal="center" vertical="center" wrapText="1"/>
    </xf>
    <xf numFmtId="1" fontId="2" fillId="0" borderId="1" xfId="2" applyNumberFormat="1" applyFont="1" applyBorder="1" applyAlignment="1" applyProtection="1">
      <alignment horizontal="center"/>
    </xf>
    <xf numFmtId="0" fontId="3" fillId="0" borderId="1" xfId="2" applyFont="1" applyBorder="1" applyAlignment="1" applyProtection="1"/>
    <xf numFmtId="1" fontId="2" fillId="0" borderId="1" xfId="3" applyNumberFormat="1" applyFont="1" applyBorder="1" applyAlignment="1" applyProtection="1">
      <alignment horizontal="center" vertical="center" wrapText="1"/>
    </xf>
    <xf numFmtId="0" fontId="2" fillId="0" borderId="1" xfId="3" applyFont="1" applyBorder="1" applyAlignment="1" applyProtection="1">
      <alignment horizontal="left" vertical="center" wrapText="1"/>
    </xf>
    <xf numFmtId="1" fontId="2" fillId="0" borderId="1" xfId="3" applyNumberFormat="1" applyFont="1" applyBorder="1" applyAlignment="1" applyProtection="1">
      <alignment horizontal="center" vertical="center"/>
    </xf>
    <xf numFmtId="2" fontId="2" fillId="0" borderId="1" xfId="3" applyNumberFormat="1" applyFont="1" applyBorder="1" applyAlignment="1" applyProtection="1">
      <alignment horizontal="center" vertical="center"/>
    </xf>
    <xf numFmtId="164" fontId="2" fillId="0" borderId="1" xfId="3" applyNumberFormat="1" applyFont="1" applyBorder="1" applyAlignment="1" applyProtection="1">
      <alignment horizontal="center" vertical="center"/>
    </xf>
    <xf numFmtId="1" fontId="2" fillId="0" borderId="1" xfId="2" applyNumberFormat="1" applyFont="1" applyBorder="1" applyAlignment="1" applyProtection="1">
      <alignment horizontal="center" vertical="top"/>
    </xf>
    <xf numFmtId="2" fontId="2" fillId="0" borderId="1" xfId="3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3" applyFont="1" applyBorder="1" applyAlignment="1" applyProtection="1">
      <alignment horizontal="center" vertical="center" wrapText="1"/>
    </xf>
    <xf numFmtId="164" fontId="2" fillId="0" borderId="1" xfId="3" applyNumberFormat="1" applyFont="1" applyBorder="1" applyAlignment="1" applyProtection="1">
      <alignment horizontal="center" vertical="center" wrapText="1"/>
    </xf>
    <xf numFmtId="1" fontId="3" fillId="0" borderId="1" xfId="2" applyNumberFormat="1" applyFont="1" applyBorder="1" applyAlignment="1" applyProtection="1">
      <alignment horizontal="center"/>
    </xf>
    <xf numFmtId="2" fontId="3" fillId="0" borderId="1" xfId="2" applyNumberFormat="1" applyFont="1" applyBorder="1" applyAlignment="1" applyProtection="1">
      <alignment horizontal="center"/>
    </xf>
    <xf numFmtId="1" fontId="2" fillId="0" borderId="1" xfId="4" applyNumberFormat="1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4" applyNumberFormat="1" applyFont="1" applyBorder="1" applyAlignment="1" applyProtection="1">
      <alignment horizontal="center" vertical="center"/>
    </xf>
    <xf numFmtId="164" fontId="2" fillId="0" borderId="1" xfId="4" applyNumberFormat="1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left" vertical="top" wrapText="1"/>
    </xf>
    <xf numFmtId="0" fontId="3" fillId="0" borderId="1" xfId="4" applyFont="1" applyBorder="1" applyAlignment="1" applyProtection="1">
      <alignment horizontal="left" vertical="center"/>
    </xf>
    <xf numFmtId="1" fontId="3" fillId="0" borderId="1" xfId="4" applyNumberFormat="1" applyFont="1" applyBorder="1" applyAlignment="1" applyProtection="1">
      <alignment horizontal="center" vertical="center"/>
    </xf>
    <xf numFmtId="164" fontId="3" fillId="0" borderId="1" xfId="0" applyNumberFormat="1" applyFont="1" applyBorder="1" applyAlignment="1">
      <alignment horizontal="center" wrapText="1"/>
    </xf>
    <xf numFmtId="2" fontId="3" fillId="0" borderId="1" xfId="4" applyNumberFormat="1" applyFont="1" applyBorder="1" applyAlignment="1" applyProtection="1">
      <alignment horizontal="center" vertical="center"/>
    </xf>
    <xf numFmtId="0" fontId="2" fillId="0" borderId="1" xfId="2" applyFont="1" applyBorder="1" applyAlignment="1" applyProtection="1">
      <alignment vertical="top" wrapText="1"/>
    </xf>
    <xf numFmtId="164" fontId="2" fillId="0" borderId="1" xfId="2" applyNumberFormat="1" applyFont="1" applyBorder="1" applyAlignment="1" applyProtection="1">
      <alignment horizontal="center" vertical="top"/>
    </xf>
    <xf numFmtId="0" fontId="3" fillId="0" borderId="1" xfId="5" applyFont="1" applyBorder="1" applyAlignment="1" applyProtection="1"/>
    <xf numFmtId="1" fontId="2" fillId="0" borderId="1" xfId="5" applyNumberFormat="1" applyFont="1" applyBorder="1" applyAlignment="1" applyProtection="1">
      <alignment horizontal="center" vertical="center"/>
    </xf>
    <xf numFmtId="0" fontId="2" fillId="0" borderId="1" xfId="5" applyFont="1" applyBorder="1" applyAlignment="1" applyProtection="1">
      <alignment vertical="center" wrapText="1"/>
    </xf>
    <xf numFmtId="2" fontId="2" fillId="0" borderId="1" xfId="5" applyNumberFormat="1" applyFont="1" applyBorder="1" applyAlignment="1" applyProtection="1">
      <alignment horizontal="center" vertical="center"/>
    </xf>
    <xf numFmtId="1" fontId="2" fillId="0" borderId="1" xfId="5" applyNumberFormat="1" applyFont="1" applyBorder="1" applyAlignment="1" applyProtection="1">
      <alignment horizontal="center" vertical="top"/>
    </xf>
    <xf numFmtId="0" fontId="2" fillId="0" borderId="1" xfId="5" applyFont="1" applyBorder="1" applyAlignment="1" applyProtection="1">
      <alignment vertical="top" wrapText="1"/>
    </xf>
    <xf numFmtId="0" fontId="2" fillId="0" borderId="1" xfId="5" applyFont="1" applyBorder="1" applyAlignment="1" applyProtection="1">
      <alignment horizontal="center" vertical="top"/>
    </xf>
    <xf numFmtId="2" fontId="2" fillId="0" borderId="1" xfId="5" applyNumberFormat="1" applyFont="1" applyBorder="1" applyAlignment="1" applyProtection="1">
      <alignment horizontal="center" vertical="top"/>
    </xf>
    <xf numFmtId="164" fontId="2" fillId="0" borderId="1" xfId="5" applyNumberFormat="1" applyFont="1" applyBorder="1" applyAlignment="1" applyProtection="1">
      <alignment horizontal="center" vertical="top"/>
    </xf>
    <xf numFmtId="1" fontId="3" fillId="0" borderId="1" xfId="5" applyNumberFormat="1" applyFont="1" applyBorder="1" applyAlignment="1" applyProtection="1">
      <alignment horizontal="center"/>
    </xf>
    <xf numFmtId="2" fontId="3" fillId="0" borderId="1" xfId="5" applyNumberFormat="1" applyFont="1" applyBorder="1" applyAlignment="1" applyProtection="1">
      <alignment horizontal="center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3" fontId="3" fillId="0" borderId="1" xfId="2" applyNumberFormat="1" applyFont="1" applyBorder="1" applyAlignment="1" applyProtection="1">
      <alignment horizontal="center"/>
    </xf>
    <xf numFmtId="165" fontId="3" fillId="0" borderId="1" xfId="2" applyNumberFormat="1" applyFont="1" applyBorder="1" applyAlignment="1" applyProtection="1">
      <alignment horizontal="center"/>
    </xf>
    <xf numFmtId="0" fontId="0" fillId="0" borderId="1" xfId="0" applyBorder="1"/>
    <xf numFmtId="2" fontId="2" fillId="0" borderId="1" xfId="2" applyNumberFormat="1" applyFont="1" applyBorder="1" applyAlignment="1" applyProtection="1">
      <alignment horizontal="center" vertical="top"/>
    </xf>
    <xf numFmtId="0" fontId="2" fillId="0" borderId="1" xfId="2" applyFont="1" applyBorder="1" applyAlignment="1" applyProtection="1">
      <alignment horizontal="center" vertical="top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2" borderId="1" xfId="3" applyFont="1" applyFill="1" applyBorder="1" applyAlignment="1" applyProtection="1">
      <alignment horizontal="left" vertical="center" wrapText="1"/>
    </xf>
    <xf numFmtId="0" fontId="2" fillId="0" borderId="1" xfId="3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2" fontId="3" fillId="0" borderId="1" xfId="5" applyNumberFormat="1" applyFont="1" applyBorder="1" applyAlignment="1" applyProtection="1">
      <alignment horizontal="center" vertical="top"/>
    </xf>
    <xf numFmtId="0" fontId="2" fillId="2" borderId="1" xfId="0" applyFont="1" applyFill="1" applyBorder="1" applyAlignment="1">
      <alignment vertical="center" wrapText="1"/>
    </xf>
    <xf numFmtId="1" fontId="2" fillId="0" borderId="1" xfId="2" applyNumberFormat="1" applyFont="1" applyBorder="1" applyAlignment="1" applyProtection="1">
      <alignment horizontal="center" vertical="center" wrapText="1"/>
    </xf>
    <xf numFmtId="2" fontId="2" fillId="0" borderId="1" xfId="2" applyNumberFormat="1" applyFont="1" applyBorder="1" applyAlignment="1" applyProtection="1">
      <alignment horizontal="center" vertical="center" wrapText="1"/>
    </xf>
    <xf numFmtId="2" fontId="3" fillId="0" borderId="1" xfId="2" applyNumberFormat="1" applyFont="1" applyBorder="1" applyAlignment="1" applyProtection="1">
      <alignment horizontal="center" vertical="top"/>
    </xf>
    <xf numFmtId="164" fontId="3" fillId="0" borderId="1" xfId="2" applyNumberFormat="1" applyFont="1" applyBorder="1" applyAlignment="1" applyProtection="1">
      <alignment horizontal="center" vertical="top"/>
    </xf>
    <xf numFmtId="0" fontId="2" fillId="0" borderId="1" xfId="2" applyFont="1" applyBorder="1" applyAlignment="1" applyProtection="1">
      <alignment vertical="center" wrapText="1"/>
    </xf>
    <xf numFmtId="1" fontId="2" fillId="0" borderId="1" xfId="2" applyNumberFormat="1" applyFont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2" fontId="2" fillId="0" borderId="1" xfId="2" applyNumberFormat="1" applyFont="1" applyBorder="1" applyAlignment="1" applyProtection="1">
      <alignment horizontal="center" vertical="center"/>
    </xf>
    <xf numFmtId="164" fontId="2" fillId="0" borderId="1" xfId="2" applyNumberFormat="1" applyFont="1" applyBorder="1" applyAlignment="1" applyProtection="1">
      <alignment horizontal="center" vertical="center"/>
    </xf>
    <xf numFmtId="0" fontId="3" fillId="0" borderId="1" xfId="4" applyFont="1" applyBorder="1" applyAlignment="1" applyProtection="1">
      <alignment horizontal="left" vertical="center"/>
    </xf>
    <xf numFmtId="0" fontId="2" fillId="2" borderId="1" xfId="5" applyFont="1" applyFill="1" applyBorder="1" applyAlignment="1" applyProtection="1">
      <alignment vertical="top" wrapText="1"/>
    </xf>
    <xf numFmtId="2" fontId="2" fillId="2" borderId="1" xfId="2" applyNumberFormat="1" applyFont="1" applyFill="1" applyBorder="1" applyAlignment="1" applyProtection="1">
      <alignment horizontal="center" vertical="top"/>
    </xf>
    <xf numFmtId="164" fontId="2" fillId="2" borderId="1" xfId="2" applyNumberFormat="1" applyFont="1" applyFill="1" applyBorder="1" applyAlignment="1" applyProtection="1">
      <alignment horizontal="center" vertical="top"/>
    </xf>
    <xf numFmtId="4" fontId="3" fillId="0" borderId="1" xfId="2" applyNumberFormat="1" applyFont="1" applyBorder="1" applyAlignment="1" applyProtection="1">
      <alignment horizontal="center"/>
    </xf>
    <xf numFmtId="1" fontId="2" fillId="0" borderId="1" xfId="3" applyNumberFormat="1" applyFont="1" applyBorder="1" applyAlignment="1" applyProtection="1">
      <alignment horizontal="center" vertical="top" wrapText="1"/>
    </xf>
    <xf numFmtId="0" fontId="2" fillId="0" borderId="1" xfId="0" applyFont="1" applyBorder="1"/>
    <xf numFmtId="0" fontId="3" fillId="0" borderId="1" xfId="2" applyFont="1" applyBorder="1" applyAlignment="1" applyProtection="1">
      <alignment vertical="center"/>
    </xf>
    <xf numFmtId="1" fontId="3" fillId="0" borderId="1" xfId="2" applyNumberFormat="1" applyFont="1" applyBorder="1" applyAlignment="1" applyProtection="1">
      <alignment horizontal="center" vertical="center"/>
    </xf>
    <xf numFmtId="2" fontId="3" fillId="0" borderId="1" xfId="2" applyNumberFormat="1" applyFont="1" applyBorder="1" applyAlignment="1" applyProtection="1">
      <alignment horizontal="center" vertical="center"/>
    </xf>
    <xf numFmtId="1" fontId="2" fillId="0" borderId="1" xfId="4" applyNumberFormat="1" applyFont="1" applyBorder="1" applyAlignment="1" applyProtection="1">
      <alignment horizontal="center" vertical="center" wrapText="1"/>
    </xf>
    <xf numFmtId="1" fontId="2" fillId="0" borderId="1" xfId="5" applyNumberFormat="1" applyFont="1" applyBorder="1" applyAlignment="1" applyProtection="1">
      <alignment horizontal="center" vertical="center" wrapText="1"/>
    </xf>
    <xf numFmtId="2" fontId="2" fillId="0" borderId="1" xfId="5" applyNumberFormat="1" applyFont="1" applyBorder="1" applyAlignment="1" applyProtection="1">
      <alignment horizontal="center" vertical="center" wrapText="1"/>
    </xf>
    <xf numFmtId="1" fontId="3" fillId="0" borderId="1" xfId="5" applyNumberFormat="1" applyFont="1" applyBorder="1" applyAlignment="1" applyProtection="1">
      <alignment horizontal="center" vertical="center"/>
    </xf>
    <xf numFmtId="2" fontId="3" fillId="0" borderId="1" xfId="5" applyNumberFormat="1" applyFont="1" applyBorder="1" applyAlignment="1" applyProtection="1">
      <alignment horizontal="center" vertical="center"/>
    </xf>
    <xf numFmtId="0" fontId="2" fillId="2" borderId="1" xfId="2" applyFont="1" applyFill="1" applyBorder="1" applyAlignment="1" applyProtection="1">
      <alignment vertical="top" wrapText="1"/>
    </xf>
    <xf numFmtId="1" fontId="3" fillId="0" borderId="1" xfId="2" applyNumberFormat="1" applyFont="1" applyBorder="1" applyAlignment="1" applyProtection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1" fontId="2" fillId="0" borderId="1" xfId="3" applyNumberFormat="1" applyFont="1" applyBorder="1" applyAlignment="1" applyProtection="1">
      <alignment horizontal="center" vertical="top"/>
    </xf>
    <xf numFmtId="0" fontId="2" fillId="0" borderId="1" xfId="3" applyFont="1" applyBorder="1" applyAlignment="1" applyProtection="1">
      <alignment horizontal="left" vertical="top" wrapText="1"/>
    </xf>
    <xf numFmtId="1" fontId="2" fillId="0" borderId="1" xfId="4" applyNumberFormat="1" applyFont="1" applyBorder="1" applyAlignment="1" applyProtection="1">
      <alignment horizontal="center" vertical="top"/>
    </xf>
    <xf numFmtId="2" fontId="2" fillId="0" borderId="1" xfId="4" applyNumberFormat="1" applyFont="1" applyBorder="1" applyAlignment="1" applyProtection="1">
      <alignment horizontal="center" vertical="top"/>
    </xf>
    <xf numFmtId="0" fontId="3" fillId="0" borderId="1" xfId="5" applyFont="1" applyBorder="1" applyAlignment="1" applyProtection="1"/>
    <xf numFmtId="1" fontId="2" fillId="2" borderId="1" xfId="3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3" applyNumberFormat="1" applyFont="1" applyFill="1" applyBorder="1" applyAlignment="1" applyProtection="1">
      <alignment horizontal="center" vertical="center"/>
    </xf>
    <xf numFmtId="164" fontId="2" fillId="2" borderId="1" xfId="3" applyNumberFormat="1" applyFont="1" applyFill="1" applyBorder="1" applyAlignment="1" applyProtection="1">
      <alignment horizontal="center" vertical="center"/>
    </xf>
    <xf numFmtId="0" fontId="2" fillId="2" borderId="1" xfId="2" applyFont="1" applyFill="1" applyBorder="1" applyAlignment="1" applyProtection="1">
      <alignment vertical="center" wrapText="1"/>
    </xf>
    <xf numFmtId="1" fontId="2" fillId="2" borderId="1" xfId="2" applyNumberFormat="1" applyFont="1" applyFill="1" applyBorder="1" applyAlignment="1" applyProtection="1">
      <alignment horizontal="center" vertical="center"/>
    </xf>
    <xf numFmtId="2" fontId="2" fillId="2" borderId="1" xfId="2" applyNumberFormat="1" applyFont="1" applyFill="1" applyBorder="1" applyAlignment="1" applyProtection="1">
      <alignment horizontal="center" vertical="center"/>
    </xf>
    <xf numFmtId="164" fontId="3" fillId="0" borderId="1" xfId="2" applyNumberFormat="1" applyFont="1" applyBorder="1" applyAlignment="1" applyProtection="1">
      <alignment horizontal="center"/>
    </xf>
    <xf numFmtId="0" fontId="2" fillId="2" borderId="1" xfId="4" applyFont="1" applyFill="1" applyBorder="1" applyAlignment="1" applyProtection="1">
      <alignment horizontal="left" vertical="center" wrapText="1"/>
    </xf>
    <xf numFmtId="1" fontId="6" fillId="0" borderId="1" xfId="5" applyNumberFormat="1" applyFont="1" applyBorder="1" applyAlignment="1" applyProtection="1">
      <alignment horizontal="center" vertical="center" wrapText="1"/>
    </xf>
    <xf numFmtId="0" fontId="2" fillId="2" borderId="1" xfId="5" applyFont="1" applyFill="1" applyBorder="1" applyAlignment="1" applyProtection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" fontId="2" fillId="2" borderId="1" xfId="4" applyNumberFormat="1" applyFont="1" applyFill="1" applyBorder="1" applyAlignment="1" applyProtection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3" applyFont="1" applyFill="1" applyBorder="1" applyAlignment="1" applyProtection="1">
      <alignment horizontal="left" vertical="top" wrapText="1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center" wrapText="1"/>
    </xf>
    <xf numFmtId="0" fontId="3" fillId="0" borderId="1" xfId="5" applyFont="1" applyBorder="1" applyAlignment="1" applyProtection="1">
      <alignment horizontal="center"/>
    </xf>
    <xf numFmtId="2" fontId="3" fillId="2" borderId="1" xfId="2" applyNumberFormat="1" applyFont="1" applyFill="1" applyBorder="1" applyAlignment="1" applyProtection="1">
      <alignment horizontal="center"/>
    </xf>
    <xf numFmtId="0" fontId="3" fillId="0" borderId="1" xfId="4" applyFont="1" applyBorder="1" applyAlignment="1" applyProtection="1">
      <alignment horizontal="left"/>
    </xf>
    <xf numFmtId="0" fontId="2" fillId="3" borderId="1" xfId="4" applyFont="1" applyFill="1" applyBorder="1" applyAlignment="1" applyProtection="1">
      <alignment horizontal="left" vertical="center" wrapText="1"/>
    </xf>
    <xf numFmtId="0" fontId="3" fillId="0" borderId="1" xfId="4" applyFont="1" applyBorder="1" applyAlignment="1" applyProtection="1">
      <alignment horizontal="left"/>
    </xf>
    <xf numFmtId="1" fontId="2" fillId="0" borderId="1" xfId="2" applyNumberFormat="1" applyFont="1" applyBorder="1" applyAlignment="1" applyProtection="1">
      <alignment horizontal="center" vertical="top" wrapText="1"/>
    </xf>
    <xf numFmtId="2" fontId="2" fillId="0" borderId="1" xfId="2" applyNumberFormat="1" applyFont="1" applyBorder="1" applyAlignment="1" applyProtection="1">
      <alignment horizontal="center" vertical="top" wrapText="1"/>
    </xf>
    <xf numFmtId="2" fontId="2" fillId="3" borderId="1" xfId="2" applyNumberFormat="1" applyFont="1" applyFill="1" applyBorder="1" applyAlignment="1" applyProtection="1">
      <alignment horizontal="center" vertical="top"/>
    </xf>
    <xf numFmtId="1" fontId="2" fillId="0" borderId="1" xfId="5" applyNumberFormat="1" applyFont="1" applyBorder="1" applyAlignment="1" applyProtection="1">
      <alignment horizontal="center" vertical="top" wrapText="1"/>
    </xf>
    <xf numFmtId="2" fontId="2" fillId="0" borderId="1" xfId="5" applyNumberFormat="1" applyFont="1" applyBorder="1" applyAlignment="1" applyProtection="1">
      <alignment horizontal="center" vertical="top" wrapText="1"/>
    </xf>
    <xf numFmtId="0" fontId="3" fillId="0" borderId="1" xfId="2" applyFont="1" applyBorder="1" applyAlignment="1" applyProtection="1">
      <alignment horizontal="center"/>
    </xf>
    <xf numFmtId="2" fontId="2" fillId="2" borderId="1" xfId="4" applyNumberFormat="1" applyFont="1" applyFill="1" applyBorder="1" applyAlignment="1" applyProtection="1">
      <alignment horizontal="center" vertical="center"/>
    </xf>
    <xf numFmtId="164" fontId="2" fillId="0" borderId="1" xfId="5" applyNumberFormat="1" applyFont="1" applyBorder="1" applyAlignment="1" applyProtection="1">
      <alignment horizontal="center" vertical="center"/>
    </xf>
    <xf numFmtId="1" fontId="2" fillId="0" borderId="1" xfId="0" applyNumberFormat="1" applyFont="1" applyBorder="1" applyAlignment="1">
      <alignment horizontal="center" vertical="top" wrapText="1"/>
    </xf>
    <xf numFmtId="1" fontId="3" fillId="0" borderId="1" xfId="5" applyNumberFormat="1" applyFont="1" applyBorder="1" applyAlignment="1" applyProtection="1">
      <alignment horizontal="center" vertical="top"/>
    </xf>
    <xf numFmtId="0" fontId="3" fillId="0" borderId="1" xfId="2" applyFont="1" applyBorder="1" applyAlignment="1" applyProtection="1"/>
    <xf numFmtId="3" fontId="2" fillId="0" borderId="1" xfId="2" applyNumberFormat="1" applyFont="1" applyBorder="1" applyAlignment="1" applyProtection="1">
      <alignment horizontal="center"/>
    </xf>
    <xf numFmtId="0" fontId="3" fillId="0" borderId="1" xfId="2" applyFont="1" applyBorder="1" applyAlignment="1" applyProtection="1">
      <alignment horizontal="right"/>
    </xf>
    <xf numFmtId="0" fontId="2" fillId="0" borderId="1" xfId="2" applyFont="1" applyBorder="1" applyAlignment="1" applyProtection="1">
      <alignment horizontal="right" vertical="top"/>
    </xf>
    <xf numFmtId="166" fontId="2" fillId="0" borderId="1" xfId="2" applyNumberFormat="1" applyFont="1" applyBorder="1" applyAlignment="1" applyProtection="1">
      <alignment horizontal="center"/>
    </xf>
    <xf numFmtId="0" fontId="2" fillId="0" borderId="1" xfId="5" applyFont="1" applyBorder="1" applyAlignment="1" applyProtection="1">
      <alignment horizontal="right" vertical="top"/>
    </xf>
    <xf numFmtId="166" fontId="2" fillId="0" borderId="1" xfId="5" applyNumberFormat="1" applyFont="1" applyBorder="1" applyAlignment="1" applyProtection="1">
      <alignment horizontal="center"/>
    </xf>
    <xf numFmtId="3" fontId="2" fillId="0" borderId="1" xfId="2" applyNumberFormat="1" applyFont="1" applyBorder="1" applyAlignment="1" applyProtection="1">
      <alignment horizontal="center" vertical="center"/>
    </xf>
    <xf numFmtId="4" fontId="2" fillId="0" borderId="1" xfId="2" applyNumberFormat="1" applyFont="1" applyBorder="1" applyAlignment="1" applyProtection="1">
      <alignment horizontal="center" vertical="center"/>
    </xf>
    <xf numFmtId="9" fontId="2" fillId="0" borderId="1" xfId="1" applyFont="1" applyBorder="1" applyAlignment="1" applyProtection="1">
      <alignment horizontal="center"/>
    </xf>
    <xf numFmtId="3" fontId="2" fillId="0" borderId="1" xfId="2" applyNumberFormat="1" applyFont="1" applyBorder="1" applyAlignment="1" applyProtection="1">
      <alignment horizontal="center" vertical="center" wrapText="1"/>
    </xf>
  </cellXfs>
  <cellStyles count="6">
    <cellStyle name="Обычный" xfId="0" builtinId="0"/>
    <cellStyle name="Обычный 12" xfId="4"/>
    <cellStyle name="Обычный 2" xfId="3"/>
    <cellStyle name="Обычный_Лист1" xfId="2"/>
    <cellStyle name="Обычный_Лист2" xfId="5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2"/>
  <sheetViews>
    <sheetView tabSelected="1" workbookViewId="0">
      <selection activeCell="T21" sqref="T21"/>
    </sheetView>
  </sheetViews>
  <sheetFormatPr defaultRowHeight="15.75"/>
  <cols>
    <col min="1" max="1" width="9.7109375" style="19" customWidth="1"/>
    <col min="2" max="2" width="45.140625" style="20" customWidth="1"/>
    <col min="3" max="3" width="12.140625" style="20" customWidth="1"/>
    <col min="4" max="5" width="11.140625" style="20" customWidth="1"/>
    <col min="6" max="6" width="10" style="20" customWidth="1"/>
    <col min="7" max="7" width="12.85546875" style="20" customWidth="1"/>
    <col min="8" max="8" width="12.7109375" style="20" customWidth="1"/>
  </cols>
  <sheetData>
    <row r="1" spans="1:8">
      <c r="A1" s="1" t="s">
        <v>0</v>
      </c>
      <c r="B1" s="1"/>
      <c r="C1" s="2"/>
      <c r="D1" s="2"/>
      <c r="E1" s="3" t="s">
        <v>1</v>
      </c>
      <c r="F1" s="3"/>
      <c r="G1" s="3"/>
      <c r="H1" s="4"/>
    </row>
    <row r="2" spans="1:8">
      <c r="A2" s="2"/>
      <c r="B2" s="2"/>
      <c r="C2" s="2"/>
      <c r="D2" s="2"/>
      <c r="E2" s="3"/>
      <c r="F2" s="3"/>
      <c r="G2" s="3"/>
      <c r="H2" s="3"/>
    </row>
    <row r="3" spans="1:8">
      <c r="A3" s="2"/>
      <c r="B3" s="2"/>
      <c r="C3" s="2"/>
      <c r="D3" s="2"/>
      <c r="E3" s="5"/>
      <c r="F3" s="5"/>
      <c r="G3" s="5"/>
      <c r="H3" s="5"/>
    </row>
    <row r="4" spans="1:8">
      <c r="A4" s="2"/>
      <c r="B4" s="2"/>
      <c r="C4" s="2"/>
      <c r="D4" s="2"/>
      <c r="E4" s="6" t="s">
        <v>2</v>
      </c>
      <c r="F4" s="6"/>
      <c r="G4" s="6"/>
      <c r="H4" s="6"/>
    </row>
    <row r="5" spans="1:8">
      <c r="A5" s="7"/>
      <c r="B5" s="2"/>
      <c r="C5" s="2"/>
      <c r="D5" s="2"/>
      <c r="E5" s="2"/>
      <c r="F5" s="2"/>
      <c r="G5" s="2"/>
      <c r="H5" s="2"/>
    </row>
    <row r="6" spans="1:8">
      <c r="A6" s="21" t="s">
        <v>3</v>
      </c>
      <c r="B6" s="21"/>
      <c r="C6" s="21"/>
      <c r="D6" s="21"/>
      <c r="E6" s="21"/>
      <c r="F6" s="21"/>
      <c r="G6" s="21"/>
      <c r="H6" s="21"/>
    </row>
    <row r="7" spans="1:8">
      <c r="A7" s="22"/>
      <c r="B7" s="23"/>
      <c r="C7" s="23"/>
      <c r="D7" s="23"/>
      <c r="E7" s="23"/>
      <c r="F7" s="23"/>
      <c r="G7" s="23"/>
      <c r="H7" s="23"/>
    </row>
    <row r="8" spans="1:8">
      <c r="A8" s="24" t="s">
        <v>4</v>
      </c>
      <c r="B8" s="25">
        <v>1</v>
      </c>
      <c r="C8" s="25"/>
      <c r="D8" s="25"/>
      <c r="E8" s="25"/>
      <c r="F8" s="26"/>
      <c r="G8" s="26"/>
      <c r="H8" s="26"/>
    </row>
    <row r="9" spans="1:8">
      <c r="A9" s="27" t="s">
        <v>5</v>
      </c>
      <c r="B9" s="28" t="s">
        <v>6</v>
      </c>
      <c r="C9" s="28" t="s">
        <v>7</v>
      </c>
      <c r="D9" s="29"/>
      <c r="E9" s="28" t="s">
        <v>8</v>
      </c>
      <c r="F9" s="28"/>
      <c r="G9" s="28"/>
      <c r="H9" s="28" t="s">
        <v>9</v>
      </c>
    </row>
    <row r="10" spans="1:8">
      <c r="A10" s="27"/>
      <c r="B10" s="28"/>
      <c r="C10" s="28"/>
      <c r="D10" s="29"/>
      <c r="E10" s="29" t="s">
        <v>10</v>
      </c>
      <c r="F10" s="29" t="s">
        <v>11</v>
      </c>
      <c r="G10" s="29" t="s">
        <v>12</v>
      </c>
      <c r="H10" s="28"/>
    </row>
    <row r="11" spans="1:8">
      <c r="A11" s="30">
        <v>1</v>
      </c>
      <c r="B11" s="30">
        <v>2</v>
      </c>
      <c r="C11" s="30">
        <v>3</v>
      </c>
      <c r="D11" s="30"/>
      <c r="E11" s="30">
        <v>4</v>
      </c>
      <c r="F11" s="30">
        <v>5</v>
      </c>
      <c r="G11" s="30">
        <v>6</v>
      </c>
      <c r="H11" s="30">
        <v>7</v>
      </c>
    </row>
    <row r="12" spans="1:8">
      <c r="A12" s="31" t="s">
        <v>13</v>
      </c>
      <c r="B12" s="31"/>
      <c r="C12" s="31"/>
      <c r="D12" s="31"/>
      <c r="E12" s="31"/>
      <c r="F12" s="31"/>
      <c r="G12" s="31"/>
      <c r="H12" s="31"/>
    </row>
    <row r="13" spans="1:8">
      <c r="A13" s="32">
        <v>14</v>
      </c>
      <c r="B13" s="33" t="s">
        <v>14</v>
      </c>
      <c r="C13" s="34">
        <v>15</v>
      </c>
      <c r="D13" s="35"/>
      <c r="E13" s="35">
        <v>1.94</v>
      </c>
      <c r="F13" s="35">
        <v>3.27</v>
      </c>
      <c r="G13" s="35">
        <v>0.28999999999999998</v>
      </c>
      <c r="H13" s="36">
        <v>38.4</v>
      </c>
    </row>
    <row r="14" spans="1:8" ht="31.5">
      <c r="A14" s="37">
        <v>16</v>
      </c>
      <c r="B14" s="33" t="s">
        <v>15</v>
      </c>
      <c r="C14" s="32">
        <v>160</v>
      </c>
      <c r="D14" s="38"/>
      <c r="E14" s="38">
        <v>22.68</v>
      </c>
      <c r="F14" s="38">
        <v>13.52</v>
      </c>
      <c r="G14" s="38">
        <v>35.82</v>
      </c>
      <c r="H14" s="38">
        <f>G14*4+F14*9+E14*4</f>
        <v>355.67999999999995</v>
      </c>
    </row>
    <row r="15" spans="1:8">
      <c r="A15" s="37">
        <v>173</v>
      </c>
      <c r="B15" s="33" t="s">
        <v>16</v>
      </c>
      <c r="C15" s="32" t="s">
        <v>17</v>
      </c>
      <c r="D15" s="39"/>
      <c r="E15" s="40"/>
      <c r="F15" s="40"/>
      <c r="G15" s="38">
        <v>11.09</v>
      </c>
      <c r="H15" s="38">
        <v>44.34</v>
      </c>
    </row>
    <row r="16" spans="1:8">
      <c r="A16" s="37">
        <v>382</v>
      </c>
      <c r="B16" s="33" t="s">
        <v>18</v>
      </c>
      <c r="C16" s="34">
        <v>30</v>
      </c>
      <c r="D16" s="35"/>
      <c r="E16" s="35">
        <v>2.37</v>
      </c>
      <c r="F16" s="36">
        <v>0.3</v>
      </c>
      <c r="G16" s="35">
        <v>14.49</v>
      </c>
      <c r="H16" s="38">
        <f>G16*4+F16*9+E16*4</f>
        <v>70.14</v>
      </c>
    </row>
    <row r="17" spans="1:8">
      <c r="A17" s="37"/>
      <c r="B17" s="33" t="s">
        <v>19</v>
      </c>
      <c r="C17" s="32">
        <v>100</v>
      </c>
      <c r="D17" s="39"/>
      <c r="E17" s="41">
        <v>0.4</v>
      </c>
      <c r="F17" s="41">
        <v>0.3</v>
      </c>
      <c r="G17" s="41">
        <v>10.9</v>
      </c>
      <c r="H17" s="32">
        <v>42</v>
      </c>
    </row>
    <row r="18" spans="1:8">
      <c r="A18" s="31" t="s">
        <v>20</v>
      </c>
      <c r="B18" s="31"/>
      <c r="C18" s="42">
        <v>505</v>
      </c>
      <c r="D18" s="42"/>
      <c r="E18" s="43">
        <f>SUM(E13:E17)</f>
        <v>27.39</v>
      </c>
      <c r="F18" s="43">
        <f>SUM(F13:F17)</f>
        <v>17.39</v>
      </c>
      <c r="G18" s="43">
        <f>SUM(G13:G17)</f>
        <v>72.59</v>
      </c>
      <c r="H18" s="43">
        <f>SUM(H13:H17)</f>
        <v>550.55999999999995</v>
      </c>
    </row>
    <row r="19" spans="1:8">
      <c r="A19" s="31" t="s">
        <v>21</v>
      </c>
      <c r="B19" s="31"/>
      <c r="C19" s="31"/>
      <c r="D19" s="31"/>
      <c r="E19" s="31"/>
      <c r="F19" s="31"/>
      <c r="G19" s="31"/>
      <c r="H19" s="31"/>
    </row>
    <row r="20" spans="1:8">
      <c r="A20" s="44"/>
      <c r="B20" s="45" t="s">
        <v>22</v>
      </c>
      <c r="C20" s="44">
        <v>60</v>
      </c>
      <c r="D20" s="46"/>
      <c r="E20" s="47">
        <v>0.3</v>
      </c>
      <c r="F20" s="47">
        <v>0.1</v>
      </c>
      <c r="G20" s="47">
        <v>2.8</v>
      </c>
      <c r="H20" s="35">
        <v>16</v>
      </c>
    </row>
    <row r="21" spans="1:8" ht="31.5">
      <c r="A21" s="44" t="s">
        <v>23</v>
      </c>
      <c r="B21" s="45" t="s">
        <v>24</v>
      </c>
      <c r="C21" s="44">
        <v>205</v>
      </c>
      <c r="D21" s="46"/>
      <c r="E21" s="47">
        <v>1.53</v>
      </c>
      <c r="F21" s="48">
        <v>5.9</v>
      </c>
      <c r="G21" s="47">
        <v>7.94</v>
      </c>
      <c r="H21" s="47">
        <v>82.42</v>
      </c>
    </row>
    <row r="22" spans="1:8">
      <c r="A22" s="35"/>
      <c r="B22" s="49" t="s">
        <v>25</v>
      </c>
      <c r="C22" s="44">
        <v>90</v>
      </c>
      <c r="D22" s="47"/>
      <c r="E22" s="47">
        <v>11.39</v>
      </c>
      <c r="F22" s="47">
        <v>11.85</v>
      </c>
      <c r="G22" s="47">
        <v>3.41</v>
      </c>
      <c r="H22" s="47">
        <v>145.72</v>
      </c>
    </row>
    <row r="23" spans="1:8">
      <c r="A23" s="44" t="s">
        <v>26</v>
      </c>
      <c r="B23" s="45" t="s">
        <v>27</v>
      </c>
      <c r="C23" s="44">
        <v>150</v>
      </c>
      <c r="D23" s="46"/>
      <c r="E23" s="48">
        <v>6.6</v>
      </c>
      <c r="F23" s="47">
        <v>4.3</v>
      </c>
      <c r="G23" s="48">
        <v>42.3</v>
      </c>
      <c r="H23" s="48">
        <v>235</v>
      </c>
    </row>
    <row r="24" spans="1:8">
      <c r="A24" s="47" t="s">
        <v>28</v>
      </c>
      <c r="B24" s="45" t="s">
        <v>29</v>
      </c>
      <c r="C24" s="44">
        <v>200</v>
      </c>
      <c r="D24" s="46"/>
      <c r="E24" s="47">
        <v>0.16</v>
      </c>
      <c r="F24" s="47">
        <v>0.16</v>
      </c>
      <c r="G24" s="48">
        <v>14.9</v>
      </c>
      <c r="H24" s="47">
        <v>62.69</v>
      </c>
    </row>
    <row r="25" spans="1:8">
      <c r="A25" s="47"/>
      <c r="B25" s="45" t="s">
        <v>18</v>
      </c>
      <c r="C25" s="44">
        <v>40</v>
      </c>
      <c r="D25" s="46"/>
      <c r="E25" s="47">
        <v>3.16</v>
      </c>
      <c r="F25" s="48">
        <v>0.4</v>
      </c>
      <c r="G25" s="47">
        <v>19.32</v>
      </c>
      <c r="H25" s="44">
        <v>94</v>
      </c>
    </row>
    <row r="26" spans="1:8">
      <c r="A26" s="47"/>
      <c r="B26" s="45" t="s">
        <v>30</v>
      </c>
      <c r="C26" s="44">
        <v>50</v>
      </c>
      <c r="D26" s="46"/>
      <c r="E26" s="48">
        <v>3.3</v>
      </c>
      <c r="F26" s="48">
        <v>0.6</v>
      </c>
      <c r="G26" s="47">
        <v>19.829999999999998</v>
      </c>
      <c r="H26" s="44">
        <v>99</v>
      </c>
    </row>
    <row r="27" spans="1:8">
      <c r="A27" s="50" t="s">
        <v>31</v>
      </c>
      <c r="B27" s="50"/>
      <c r="C27" s="51">
        <f>SUM(C20:C26)</f>
        <v>795</v>
      </c>
      <c r="D27" s="52"/>
      <c r="E27" s="53">
        <f>SUM(E20:E26)</f>
        <v>26.44</v>
      </c>
      <c r="F27" s="53">
        <f>SUM(F20:F26)</f>
        <v>23.310000000000002</v>
      </c>
      <c r="G27" s="53">
        <f>SUM(G20:G26)</f>
        <v>110.49999999999999</v>
      </c>
      <c r="H27" s="53">
        <f>SUM(H20:H26)</f>
        <v>734.82999999999993</v>
      </c>
    </row>
    <row r="28" spans="1:8">
      <c r="A28" s="31" t="s">
        <v>32</v>
      </c>
      <c r="B28" s="31"/>
      <c r="C28" s="31"/>
      <c r="D28" s="31"/>
      <c r="E28" s="31"/>
      <c r="F28" s="31"/>
      <c r="G28" s="31"/>
      <c r="H28" s="31"/>
    </row>
    <row r="29" spans="1:8">
      <c r="A29" s="37"/>
      <c r="B29" s="54" t="s">
        <v>33</v>
      </c>
      <c r="C29" s="37">
        <v>42</v>
      </c>
      <c r="D29" s="37"/>
      <c r="E29" s="41">
        <v>3.5</v>
      </c>
      <c r="F29" s="41">
        <v>4</v>
      </c>
      <c r="G29" s="41">
        <v>16</v>
      </c>
      <c r="H29" s="32">
        <v>110</v>
      </c>
    </row>
    <row r="30" spans="1:8">
      <c r="A30" s="37">
        <v>382</v>
      </c>
      <c r="B30" s="33" t="s">
        <v>34</v>
      </c>
      <c r="C30" s="32">
        <v>180</v>
      </c>
      <c r="D30" s="39"/>
      <c r="E30" s="38">
        <v>3.5</v>
      </c>
      <c r="F30" s="38">
        <v>2.9</v>
      </c>
      <c r="G30" s="38">
        <v>22.58</v>
      </c>
      <c r="H30" s="38">
        <v>129.87</v>
      </c>
    </row>
    <row r="31" spans="1:8">
      <c r="A31" s="37">
        <v>338</v>
      </c>
      <c r="B31" s="54" t="s">
        <v>35</v>
      </c>
      <c r="C31" s="37">
        <v>100</v>
      </c>
      <c r="D31" s="37"/>
      <c r="E31" s="55">
        <v>0.4</v>
      </c>
      <c r="F31" s="55">
        <v>0.3</v>
      </c>
      <c r="G31" s="55">
        <v>10.3</v>
      </c>
      <c r="H31" s="37">
        <v>47</v>
      </c>
    </row>
    <row r="32" spans="1:8">
      <c r="A32" s="31" t="s">
        <v>36</v>
      </c>
      <c r="B32" s="31"/>
      <c r="C32" s="42">
        <f>SUM(C29:C31)</f>
        <v>322</v>
      </c>
      <c r="D32" s="42"/>
      <c r="E32" s="43">
        <f>SUM(E29:E31)</f>
        <v>7.4</v>
      </c>
      <c r="F32" s="43">
        <f>SUM(F29:F31)</f>
        <v>7.2</v>
      </c>
      <c r="G32" s="43">
        <f>SUM(G29:G31)</f>
        <v>48.879999999999995</v>
      </c>
      <c r="H32" s="43">
        <f>SUM(H29:H31)</f>
        <v>286.87</v>
      </c>
    </row>
    <row r="33" spans="1:8">
      <c r="A33" s="56" t="s">
        <v>37</v>
      </c>
      <c r="B33" s="56"/>
      <c r="C33" s="56"/>
      <c r="D33" s="56"/>
      <c r="E33" s="56"/>
      <c r="F33" s="56"/>
      <c r="G33" s="56"/>
      <c r="H33" s="56"/>
    </row>
    <row r="34" spans="1:8">
      <c r="A34" s="44" t="s">
        <v>38</v>
      </c>
      <c r="B34" s="45" t="s">
        <v>39</v>
      </c>
      <c r="C34" s="44">
        <v>60</v>
      </c>
      <c r="D34" s="44"/>
      <c r="E34" s="48">
        <v>1.1000000000000001</v>
      </c>
      <c r="F34" s="47">
        <v>5.15</v>
      </c>
      <c r="G34" s="47">
        <v>7.67</v>
      </c>
      <c r="H34" s="47">
        <v>81.709999999999994</v>
      </c>
    </row>
    <row r="35" spans="1:8" ht="31.5">
      <c r="A35" s="57">
        <v>294.01</v>
      </c>
      <c r="B35" s="58" t="s">
        <v>40</v>
      </c>
      <c r="C35" s="57">
        <v>110</v>
      </c>
      <c r="D35" s="57"/>
      <c r="E35" s="59">
        <v>14.17</v>
      </c>
      <c r="F35" s="59">
        <v>13.72</v>
      </c>
      <c r="G35" s="59">
        <v>9.3000000000000007</v>
      </c>
      <c r="H35" s="59">
        <v>217.99</v>
      </c>
    </row>
    <row r="36" spans="1:8">
      <c r="A36" s="44">
        <v>128</v>
      </c>
      <c r="B36" s="45" t="s">
        <v>41</v>
      </c>
      <c r="C36" s="60">
        <v>150</v>
      </c>
      <c r="D36" s="60"/>
      <c r="E36" s="59">
        <v>3.24</v>
      </c>
      <c r="F36" s="59">
        <v>6.82</v>
      </c>
      <c r="G36" s="59">
        <v>22.25</v>
      </c>
      <c r="H36" s="59">
        <v>163.78</v>
      </c>
    </row>
    <row r="37" spans="1:8">
      <c r="A37" s="60">
        <v>376</v>
      </c>
      <c r="B37" s="61" t="s">
        <v>42</v>
      </c>
      <c r="C37" s="60">
        <v>200</v>
      </c>
      <c r="D37" s="60"/>
      <c r="E37" s="62"/>
      <c r="F37" s="62"/>
      <c r="G37" s="63">
        <v>11.09</v>
      </c>
      <c r="H37" s="63">
        <v>44.34</v>
      </c>
    </row>
    <row r="38" spans="1:8">
      <c r="A38" s="60"/>
      <c r="B38" s="61" t="s">
        <v>18</v>
      </c>
      <c r="C38" s="60">
        <v>50</v>
      </c>
      <c r="D38" s="60"/>
      <c r="E38" s="63">
        <v>3.95</v>
      </c>
      <c r="F38" s="64">
        <v>0.5</v>
      </c>
      <c r="G38" s="63">
        <v>24.15</v>
      </c>
      <c r="H38" s="64">
        <v>117.5</v>
      </c>
    </row>
    <row r="39" spans="1:8">
      <c r="A39" s="56" t="s">
        <v>43</v>
      </c>
      <c r="B39" s="56"/>
      <c r="C39" s="65">
        <f>SUM(C34:C38)</f>
        <v>570</v>
      </c>
      <c r="D39" s="65"/>
      <c r="E39" s="66">
        <f>SUM(E34:E38)</f>
        <v>22.459999999999997</v>
      </c>
      <c r="F39" s="66">
        <f>SUM(F34:F38)</f>
        <v>26.19</v>
      </c>
      <c r="G39" s="66">
        <f>SUM(G34:G38)</f>
        <v>74.460000000000008</v>
      </c>
      <c r="H39" s="66">
        <f>SUM(H34:H38)</f>
        <v>625.32000000000005</v>
      </c>
    </row>
    <row r="40" spans="1:8">
      <c r="A40" s="56" t="s">
        <v>44</v>
      </c>
      <c r="B40" s="56"/>
      <c r="C40" s="56"/>
      <c r="D40" s="56"/>
      <c r="E40" s="56"/>
      <c r="F40" s="56"/>
      <c r="G40" s="56"/>
      <c r="H40" s="56"/>
    </row>
    <row r="41" spans="1:8">
      <c r="A41" s="67">
        <v>376.02</v>
      </c>
      <c r="B41" s="68" t="s">
        <v>45</v>
      </c>
      <c r="C41" s="67">
        <v>200</v>
      </c>
      <c r="D41" s="67"/>
      <c r="E41" s="69">
        <v>5.6</v>
      </c>
      <c r="F41" s="67">
        <v>4.8</v>
      </c>
      <c r="G41" s="69">
        <v>30</v>
      </c>
      <c r="H41" s="67">
        <v>186</v>
      </c>
    </row>
    <row r="42" spans="1:8">
      <c r="A42" s="67"/>
      <c r="B42" s="70" t="s">
        <v>46</v>
      </c>
      <c r="C42" s="71">
        <v>22</v>
      </c>
      <c r="D42" s="71"/>
      <c r="E42" s="72">
        <v>0.45</v>
      </c>
      <c r="F42" s="72">
        <v>2.86</v>
      </c>
      <c r="G42" s="72">
        <v>10.43</v>
      </c>
      <c r="H42" s="73">
        <f>(E42+G42)*4+F42*9</f>
        <v>69.259999999999991</v>
      </c>
    </row>
    <row r="43" spans="1:8">
      <c r="A43" s="56" t="s">
        <v>47</v>
      </c>
      <c r="B43" s="56"/>
      <c r="C43" s="65">
        <f>SUM(C41:C42)</f>
        <v>222</v>
      </c>
      <c r="D43" s="65"/>
      <c r="E43" s="65">
        <f>SUM(E41:E42)</f>
        <v>6.05</v>
      </c>
      <c r="F43" s="65">
        <f>SUM(F41:F42)</f>
        <v>7.66</v>
      </c>
      <c r="G43" s="65">
        <f>SUM(G41:G42)</f>
        <v>40.43</v>
      </c>
      <c r="H43" s="65">
        <f>SUM(H41:H42)</f>
        <v>255.26</v>
      </c>
    </row>
    <row r="44" spans="1:8">
      <c r="A44" s="31" t="s">
        <v>48</v>
      </c>
      <c r="B44" s="31"/>
      <c r="C44" s="74">
        <f>C43+C39+C32+C27+C18</f>
        <v>2414</v>
      </c>
      <c r="D44" s="74"/>
      <c r="E44" s="75">
        <f>E43+E39+E32+E27+E18</f>
        <v>89.74</v>
      </c>
      <c r="F44" s="75">
        <f>F43+F39+F32+F27+F18</f>
        <v>81.750000000000014</v>
      </c>
      <c r="G44" s="75">
        <f>G43+G39+G32+G27+G18</f>
        <v>346.86</v>
      </c>
      <c r="H44" s="74">
        <f>H43+H39+H32+H27+H18</f>
        <v>2452.84</v>
      </c>
    </row>
    <row r="45" spans="1:8">
      <c r="A45" s="22"/>
      <c r="B45" s="23"/>
      <c r="C45" s="23"/>
      <c r="D45" s="23"/>
      <c r="E45" s="23"/>
      <c r="F45" s="23"/>
      <c r="G45" s="23"/>
      <c r="H45" s="23"/>
    </row>
    <row r="46" spans="1:8" ht="15">
      <c r="A46" s="26"/>
      <c r="B46" s="26"/>
      <c r="C46" s="26"/>
      <c r="D46" s="26"/>
      <c r="E46" s="26"/>
      <c r="F46" s="26"/>
      <c r="G46" s="26"/>
      <c r="H46" s="26"/>
    </row>
    <row r="47" spans="1:8">
      <c r="A47" s="24" t="s">
        <v>4</v>
      </c>
      <c r="B47" s="25">
        <v>2</v>
      </c>
      <c r="C47" s="25"/>
      <c r="D47" s="25"/>
      <c r="E47" s="25"/>
      <c r="F47" s="26"/>
      <c r="G47" s="26"/>
      <c r="H47" s="26"/>
    </row>
    <row r="48" spans="1:8">
      <c r="A48" s="27" t="s">
        <v>5</v>
      </c>
      <c r="B48" s="28" t="s">
        <v>6</v>
      </c>
      <c r="C48" s="28" t="s">
        <v>7</v>
      </c>
      <c r="D48" s="29"/>
      <c r="E48" s="28" t="s">
        <v>8</v>
      </c>
      <c r="F48" s="28"/>
      <c r="G48" s="28"/>
      <c r="H48" s="28" t="s">
        <v>9</v>
      </c>
    </row>
    <row r="49" spans="1:8">
      <c r="A49" s="27"/>
      <c r="B49" s="28"/>
      <c r="C49" s="28"/>
      <c r="D49" s="29"/>
      <c r="E49" s="29" t="s">
        <v>10</v>
      </c>
      <c r="F49" s="29" t="s">
        <v>11</v>
      </c>
      <c r="G49" s="29" t="s">
        <v>12</v>
      </c>
      <c r="H49" s="28"/>
    </row>
    <row r="50" spans="1:8">
      <c r="A50" s="30">
        <v>1</v>
      </c>
      <c r="B50" s="30">
        <v>2</v>
      </c>
      <c r="C50" s="30">
        <v>3</v>
      </c>
      <c r="D50" s="30"/>
      <c r="E50" s="30">
        <v>4</v>
      </c>
      <c r="F50" s="30">
        <v>5</v>
      </c>
      <c r="G50" s="30">
        <v>6</v>
      </c>
      <c r="H50" s="30">
        <v>7</v>
      </c>
    </row>
    <row r="51" spans="1:8">
      <c r="A51" s="31" t="s">
        <v>13</v>
      </c>
      <c r="B51" s="31"/>
      <c r="C51" s="31"/>
      <c r="D51" s="31"/>
      <c r="E51" s="31"/>
      <c r="F51" s="31"/>
      <c r="G51" s="31"/>
      <c r="H51" s="31"/>
    </row>
    <row r="52" spans="1:8">
      <c r="A52" s="37">
        <v>14</v>
      </c>
      <c r="B52" s="54" t="s">
        <v>49</v>
      </c>
      <c r="C52" s="37">
        <v>15</v>
      </c>
      <c r="D52" s="76"/>
      <c r="E52" s="55">
        <v>3.9</v>
      </c>
      <c r="F52" s="77">
        <v>3.92</v>
      </c>
      <c r="G52" s="78"/>
      <c r="H52" s="38">
        <v>11.09</v>
      </c>
    </row>
    <row r="53" spans="1:8">
      <c r="A53" s="37">
        <v>223.01</v>
      </c>
      <c r="B53" s="79" t="s">
        <v>50</v>
      </c>
      <c r="C53" s="80">
        <v>200</v>
      </c>
      <c r="D53" s="76"/>
      <c r="E53" s="73">
        <v>7.86</v>
      </c>
      <c r="F53" s="73">
        <v>11.33</v>
      </c>
      <c r="G53" s="73">
        <v>53.33</v>
      </c>
      <c r="H53" s="38">
        <v>14.49</v>
      </c>
    </row>
    <row r="54" spans="1:8">
      <c r="A54" s="60">
        <v>377</v>
      </c>
      <c r="B54" s="33" t="s">
        <v>34</v>
      </c>
      <c r="C54" s="32">
        <v>180</v>
      </c>
      <c r="D54" s="39"/>
      <c r="E54" s="38">
        <v>3.5</v>
      </c>
      <c r="F54" s="38">
        <v>2.9</v>
      </c>
      <c r="G54" s="38">
        <v>22.58</v>
      </c>
      <c r="H54" s="38">
        <v>129.87</v>
      </c>
    </row>
    <row r="55" spans="1:8">
      <c r="A55" s="37"/>
      <c r="B55" s="33" t="s">
        <v>18</v>
      </c>
      <c r="C55" s="34">
        <v>30</v>
      </c>
      <c r="D55" s="35"/>
      <c r="E55" s="35">
        <v>2.37</v>
      </c>
      <c r="F55" s="36">
        <v>0.3</v>
      </c>
      <c r="G55" s="35">
        <v>14.49</v>
      </c>
      <c r="H55" s="38">
        <f>G55*4+F55*9+E55*4</f>
        <v>70.14</v>
      </c>
    </row>
    <row r="56" spans="1:8">
      <c r="A56" s="37">
        <v>338</v>
      </c>
      <c r="B56" s="33" t="s">
        <v>51</v>
      </c>
      <c r="C56" s="32">
        <v>100</v>
      </c>
      <c r="D56" s="39"/>
      <c r="E56" s="41">
        <v>0.4</v>
      </c>
      <c r="F56" s="41">
        <v>0.3</v>
      </c>
      <c r="G56" s="41">
        <v>10.9</v>
      </c>
      <c r="H56" s="32">
        <v>42</v>
      </c>
    </row>
    <row r="57" spans="1:8">
      <c r="A57" s="31" t="s">
        <v>20</v>
      </c>
      <c r="B57" s="31"/>
      <c r="C57" s="42">
        <f>SUM(C52:C56)</f>
        <v>525</v>
      </c>
      <c r="D57" s="42"/>
      <c r="E57" s="43">
        <f>SUM(E52:E56)</f>
        <v>18.029999999999998</v>
      </c>
      <c r="F57" s="43">
        <f>SUM(F52:F56)</f>
        <v>18.75</v>
      </c>
      <c r="G57" s="43">
        <f>SUM(G52:G56)</f>
        <v>101.3</v>
      </c>
      <c r="H57" s="43">
        <f>SUM(H52:H56)</f>
        <v>267.58999999999997</v>
      </c>
    </row>
    <row r="58" spans="1:8">
      <c r="A58" s="31" t="s">
        <v>21</v>
      </c>
      <c r="B58" s="31"/>
      <c r="C58" s="31"/>
      <c r="D58" s="31"/>
      <c r="E58" s="31"/>
      <c r="F58" s="31"/>
      <c r="G58" s="31"/>
      <c r="H58" s="31"/>
    </row>
    <row r="59" spans="1:8">
      <c r="A59" s="44" t="s">
        <v>52</v>
      </c>
      <c r="B59" s="45" t="s">
        <v>53</v>
      </c>
      <c r="C59" s="44">
        <v>60</v>
      </c>
      <c r="D59" s="46"/>
      <c r="E59" s="47">
        <v>1.01</v>
      </c>
      <c r="F59" s="48">
        <v>4.0999999999999996</v>
      </c>
      <c r="G59" s="47">
        <v>2.98</v>
      </c>
      <c r="H59" s="47">
        <v>53.15</v>
      </c>
    </row>
    <row r="60" spans="1:8" ht="31.5">
      <c r="A60" s="44" t="s">
        <v>54</v>
      </c>
      <c r="B60" s="45" t="s">
        <v>55</v>
      </c>
      <c r="C60" s="44">
        <v>205</v>
      </c>
      <c r="D60" s="46"/>
      <c r="E60" s="48">
        <v>4.0999999999999996</v>
      </c>
      <c r="F60" s="47">
        <v>4.3</v>
      </c>
      <c r="G60" s="47">
        <v>15.2</v>
      </c>
      <c r="H60" s="48">
        <v>115.9</v>
      </c>
    </row>
    <row r="61" spans="1:8">
      <c r="A61" s="35"/>
      <c r="B61" s="81" t="s">
        <v>56</v>
      </c>
      <c r="C61" s="34">
        <v>240</v>
      </c>
      <c r="D61" s="35"/>
      <c r="E61" s="36">
        <v>14.6</v>
      </c>
      <c r="F61" s="36">
        <v>14.7</v>
      </c>
      <c r="G61" s="82">
        <v>26.45</v>
      </c>
      <c r="H61" s="38">
        <f>G61*4+F61*9+E61*4</f>
        <v>296.49999999999994</v>
      </c>
    </row>
    <row r="62" spans="1:8">
      <c r="A62" s="44" t="s">
        <v>57</v>
      </c>
      <c r="B62" s="45" t="s">
        <v>58</v>
      </c>
      <c r="C62" s="57">
        <v>200</v>
      </c>
      <c r="D62" s="46"/>
      <c r="E62" s="59">
        <v>0.59</v>
      </c>
      <c r="F62" s="59">
        <v>0.05</v>
      </c>
      <c r="G62" s="59">
        <v>18.579999999999998</v>
      </c>
      <c r="H62" s="59">
        <v>77.94</v>
      </c>
    </row>
    <row r="63" spans="1:8">
      <c r="A63" s="47"/>
      <c r="B63" s="45" t="s">
        <v>18</v>
      </c>
      <c r="C63" s="44">
        <v>40</v>
      </c>
      <c r="D63" s="46"/>
      <c r="E63" s="47">
        <v>3.16</v>
      </c>
      <c r="F63" s="48">
        <v>0.4</v>
      </c>
      <c r="G63" s="47">
        <v>19.32</v>
      </c>
      <c r="H63" s="44">
        <v>94</v>
      </c>
    </row>
    <row r="64" spans="1:8">
      <c r="A64" s="47"/>
      <c r="B64" s="45" t="s">
        <v>30</v>
      </c>
      <c r="C64" s="44">
        <v>50</v>
      </c>
      <c r="D64" s="46"/>
      <c r="E64" s="48">
        <v>3.3</v>
      </c>
      <c r="F64" s="48">
        <v>0.6</v>
      </c>
      <c r="G64" s="47">
        <v>19.829999999999998</v>
      </c>
      <c r="H64" s="44">
        <v>99</v>
      </c>
    </row>
    <row r="65" spans="1:8">
      <c r="A65" s="50" t="s">
        <v>31</v>
      </c>
      <c r="B65" s="50"/>
      <c r="C65" s="51">
        <f>SUM(C59:C64)</f>
        <v>795</v>
      </c>
      <c r="D65" s="51"/>
      <c r="E65" s="53">
        <f>SUM(E59:E64)</f>
        <v>26.76</v>
      </c>
      <c r="F65" s="53">
        <f>SUM(F59:F64)</f>
        <v>24.15</v>
      </c>
      <c r="G65" s="53">
        <f>SUM(G59:G64)</f>
        <v>102.36</v>
      </c>
      <c r="H65" s="53">
        <f>SUM(H59:H64)</f>
        <v>736.49</v>
      </c>
    </row>
    <row r="66" spans="1:8">
      <c r="A66" s="31" t="s">
        <v>32</v>
      </c>
      <c r="B66" s="31"/>
      <c r="C66" s="31"/>
      <c r="D66" s="31"/>
      <c r="E66" s="31"/>
      <c r="F66" s="31"/>
      <c r="G66" s="31"/>
      <c r="H66" s="31"/>
    </row>
    <row r="67" spans="1:8">
      <c r="A67" s="37">
        <v>446</v>
      </c>
      <c r="B67" s="54" t="s">
        <v>59</v>
      </c>
      <c r="C67" s="37">
        <v>80</v>
      </c>
      <c r="D67" s="37"/>
      <c r="E67" s="77">
        <v>5.5</v>
      </c>
      <c r="F67" s="77">
        <v>17.5</v>
      </c>
      <c r="G67" s="55">
        <v>32.119999999999997</v>
      </c>
      <c r="H67" s="77">
        <v>319.85000000000002</v>
      </c>
    </row>
    <row r="68" spans="1:8">
      <c r="A68" s="37">
        <v>378</v>
      </c>
      <c r="B68" s="54" t="s">
        <v>60</v>
      </c>
      <c r="C68" s="37">
        <v>200</v>
      </c>
      <c r="D68" s="37"/>
      <c r="E68" s="77">
        <v>1.61</v>
      </c>
      <c r="F68" s="77">
        <v>1.39</v>
      </c>
      <c r="G68" s="77">
        <v>13.76</v>
      </c>
      <c r="H68" s="77">
        <v>74.34</v>
      </c>
    </row>
    <row r="69" spans="1:8">
      <c r="A69" s="37">
        <v>338</v>
      </c>
      <c r="B69" s="54" t="s">
        <v>61</v>
      </c>
      <c r="C69" s="37">
        <v>100</v>
      </c>
      <c r="D69" s="37"/>
      <c r="E69" s="55">
        <v>0.4</v>
      </c>
      <c r="F69" s="55">
        <v>0.4</v>
      </c>
      <c r="G69" s="55">
        <v>9.8000000000000007</v>
      </c>
      <c r="H69" s="37">
        <v>47</v>
      </c>
    </row>
    <row r="70" spans="1:8">
      <c r="A70" s="31" t="s">
        <v>36</v>
      </c>
      <c r="B70" s="31"/>
      <c r="C70" s="42">
        <f>SUM(C67:C69)</f>
        <v>380</v>
      </c>
      <c r="D70" s="42"/>
      <c r="E70" s="43">
        <f>SUM(E67:E69)</f>
        <v>7.5100000000000007</v>
      </c>
      <c r="F70" s="43">
        <f>SUM(F67:F69)</f>
        <v>19.29</v>
      </c>
      <c r="G70" s="43">
        <f>SUM(G67:G69)</f>
        <v>55.679999999999993</v>
      </c>
      <c r="H70" s="43">
        <f>SUM(H67:H69)</f>
        <v>441.19000000000005</v>
      </c>
    </row>
    <row r="71" spans="1:8">
      <c r="A71" s="56" t="s">
        <v>37</v>
      </c>
      <c r="B71" s="56"/>
      <c r="C71" s="56"/>
      <c r="D71" s="56"/>
      <c r="E71" s="56"/>
      <c r="F71" s="56"/>
      <c r="G71" s="56"/>
      <c r="H71" s="56"/>
    </row>
    <row r="72" spans="1:8">
      <c r="A72" s="44">
        <v>55</v>
      </c>
      <c r="B72" s="49" t="s">
        <v>62</v>
      </c>
      <c r="C72" s="60">
        <v>60</v>
      </c>
      <c r="D72" s="60"/>
      <c r="E72" s="63">
        <v>0.75</v>
      </c>
      <c r="F72" s="63">
        <v>5.0599999999999996</v>
      </c>
      <c r="G72" s="63">
        <v>3.72</v>
      </c>
      <c r="H72" s="63">
        <v>63.85</v>
      </c>
    </row>
    <row r="73" spans="1:8">
      <c r="A73" s="34">
        <v>279</v>
      </c>
      <c r="B73" s="33" t="s">
        <v>63</v>
      </c>
      <c r="C73" s="83">
        <v>90</v>
      </c>
      <c r="D73" s="83"/>
      <c r="E73" s="73">
        <v>21.73</v>
      </c>
      <c r="F73" s="73">
        <v>10.49</v>
      </c>
      <c r="G73" s="73">
        <v>5.07</v>
      </c>
      <c r="H73" s="73">
        <v>224.19</v>
      </c>
    </row>
    <row r="74" spans="1:8">
      <c r="A74" s="37">
        <v>142</v>
      </c>
      <c r="B74" s="54" t="s">
        <v>64</v>
      </c>
      <c r="C74" s="37">
        <v>150</v>
      </c>
      <c r="D74" s="37"/>
      <c r="E74" s="77">
        <v>3.07</v>
      </c>
      <c r="F74" s="77">
        <v>5.38</v>
      </c>
      <c r="G74" s="77">
        <v>17.940000000000001</v>
      </c>
      <c r="H74" s="77">
        <v>133.97999999999999</v>
      </c>
    </row>
    <row r="75" spans="1:8">
      <c r="A75" s="32">
        <v>376</v>
      </c>
      <c r="B75" s="33" t="s">
        <v>16</v>
      </c>
      <c r="C75" s="37">
        <v>200</v>
      </c>
      <c r="D75" s="37"/>
      <c r="E75" s="77"/>
      <c r="F75" s="77"/>
      <c r="G75" s="38">
        <v>11.09</v>
      </c>
      <c r="H75" s="38">
        <f>G75*4+F75*9+E75*4</f>
        <v>44.36</v>
      </c>
    </row>
    <row r="76" spans="1:8">
      <c r="A76" s="60"/>
      <c r="B76" s="61" t="s">
        <v>18</v>
      </c>
      <c r="C76" s="60">
        <v>50</v>
      </c>
      <c r="D76" s="60"/>
      <c r="E76" s="63">
        <v>3.95</v>
      </c>
      <c r="F76" s="64">
        <v>0.5</v>
      </c>
      <c r="G76" s="63">
        <v>24.15</v>
      </c>
      <c r="H76" s="64">
        <v>117.5</v>
      </c>
    </row>
    <row r="77" spans="1:8">
      <c r="A77" s="56" t="s">
        <v>43</v>
      </c>
      <c r="B77" s="56"/>
      <c r="C77" s="65">
        <f>SUM(C72:C76)</f>
        <v>550</v>
      </c>
      <c r="D77" s="65"/>
      <c r="E77" s="66">
        <f>SUM(E72:E76)</f>
        <v>29.5</v>
      </c>
      <c r="F77" s="66">
        <f>SUM(F72:F76)</f>
        <v>21.43</v>
      </c>
      <c r="G77" s="66">
        <f>SUM(G72:G76)</f>
        <v>61.970000000000006</v>
      </c>
      <c r="H77" s="66">
        <f>SUM(H72:H76)</f>
        <v>583.88</v>
      </c>
    </row>
    <row r="78" spans="1:8">
      <c r="A78" s="56" t="s">
        <v>44</v>
      </c>
      <c r="B78" s="56"/>
      <c r="C78" s="56"/>
      <c r="D78" s="56"/>
      <c r="E78" s="56"/>
      <c r="F78" s="56"/>
      <c r="G78" s="56"/>
      <c r="H78" s="56"/>
    </row>
    <row r="79" spans="1:8">
      <c r="A79" s="60">
        <v>376.03</v>
      </c>
      <c r="B79" s="61" t="s">
        <v>65</v>
      </c>
      <c r="C79" s="60">
        <v>200</v>
      </c>
      <c r="D79" s="60"/>
      <c r="E79" s="64">
        <v>5.8</v>
      </c>
      <c r="F79" s="60">
        <v>5</v>
      </c>
      <c r="G79" s="60">
        <v>8</v>
      </c>
      <c r="H79" s="60">
        <v>106</v>
      </c>
    </row>
    <row r="80" spans="1:8">
      <c r="A80" s="60"/>
      <c r="B80" s="70" t="s">
        <v>66</v>
      </c>
      <c r="C80" s="71">
        <v>21</v>
      </c>
      <c r="D80" s="71"/>
      <c r="E80" s="84">
        <v>0.74</v>
      </c>
      <c r="F80" s="84">
        <v>7.35</v>
      </c>
      <c r="G80" s="84">
        <v>11.34</v>
      </c>
      <c r="H80" s="73">
        <v>115.5</v>
      </c>
    </row>
    <row r="81" spans="1:8">
      <c r="A81" s="56" t="s">
        <v>47</v>
      </c>
      <c r="B81" s="56"/>
      <c r="C81" s="65">
        <f>SUM(C79:C80)</f>
        <v>221</v>
      </c>
      <c r="D81" s="65"/>
      <c r="E81" s="85">
        <f>SUM(E79:E80)</f>
        <v>6.54</v>
      </c>
      <c r="F81" s="85">
        <f>SUM(F79:F80)</f>
        <v>12.35</v>
      </c>
      <c r="G81" s="85">
        <f>SUM(G79:G80)</f>
        <v>19.34</v>
      </c>
      <c r="H81" s="85">
        <f>SUM(H79:H80)</f>
        <v>221.5</v>
      </c>
    </row>
    <row r="82" spans="1:8">
      <c r="A82" s="31" t="s">
        <v>48</v>
      </c>
      <c r="B82" s="31"/>
      <c r="C82" s="74">
        <f>C81+C77+C70+C57+C65</f>
        <v>2471</v>
      </c>
      <c r="D82" s="74"/>
      <c r="E82" s="75">
        <f>E57+E65+E70+E77+E81</f>
        <v>88.34</v>
      </c>
      <c r="F82" s="75">
        <f>F57+F65+F70+F77+F81</f>
        <v>95.97</v>
      </c>
      <c r="G82" s="75">
        <f>G57+G65+G70+G77+G81</f>
        <v>340.65</v>
      </c>
      <c r="H82" s="75">
        <f>H57+H65+H70+H77+H81</f>
        <v>2250.65</v>
      </c>
    </row>
    <row r="83" spans="1:8">
      <c r="A83" s="22"/>
      <c r="B83" s="23"/>
      <c r="C83" s="23"/>
      <c r="D83" s="23"/>
      <c r="E83" s="23"/>
      <c r="F83" s="23"/>
      <c r="G83" s="23"/>
      <c r="H83" s="23"/>
    </row>
    <row r="84" spans="1:8" ht="15">
      <c r="A84" s="26"/>
      <c r="B84" s="26"/>
      <c r="C84" s="26"/>
      <c r="D84" s="26"/>
      <c r="E84" s="26"/>
      <c r="F84" s="26"/>
      <c r="G84" s="26"/>
      <c r="H84" s="26"/>
    </row>
    <row r="85" spans="1:8">
      <c r="A85" s="24" t="s">
        <v>4</v>
      </c>
      <c r="B85" s="25">
        <v>3</v>
      </c>
      <c r="C85" s="25"/>
      <c r="D85" s="25"/>
      <c r="E85" s="25"/>
      <c r="F85" s="26"/>
      <c r="G85" s="26"/>
      <c r="H85" s="26"/>
    </row>
    <row r="86" spans="1:8">
      <c r="A86" s="27" t="s">
        <v>5</v>
      </c>
      <c r="B86" s="28" t="s">
        <v>6</v>
      </c>
      <c r="C86" s="28" t="s">
        <v>7</v>
      </c>
      <c r="D86" s="29"/>
      <c r="E86" s="28" t="s">
        <v>8</v>
      </c>
      <c r="F86" s="28"/>
      <c r="G86" s="28"/>
      <c r="H86" s="28" t="s">
        <v>9</v>
      </c>
    </row>
    <row r="87" spans="1:8">
      <c r="A87" s="27"/>
      <c r="B87" s="28"/>
      <c r="C87" s="28"/>
      <c r="D87" s="29"/>
      <c r="E87" s="29" t="s">
        <v>10</v>
      </c>
      <c r="F87" s="29" t="s">
        <v>11</v>
      </c>
      <c r="G87" s="29" t="s">
        <v>12</v>
      </c>
      <c r="H87" s="28"/>
    </row>
    <row r="88" spans="1:8">
      <c r="A88" s="30">
        <v>1</v>
      </c>
      <c r="B88" s="30">
        <v>2</v>
      </c>
      <c r="C88" s="30">
        <v>3</v>
      </c>
      <c r="D88" s="30"/>
      <c r="E88" s="30">
        <v>4</v>
      </c>
      <c r="F88" s="30">
        <v>5</v>
      </c>
      <c r="G88" s="30">
        <v>6</v>
      </c>
      <c r="H88" s="30">
        <v>7</v>
      </c>
    </row>
    <row r="89" spans="1:8">
      <c r="A89" s="31" t="s">
        <v>13</v>
      </c>
      <c r="B89" s="31"/>
      <c r="C89" s="31"/>
      <c r="D89" s="31"/>
      <c r="E89" s="31"/>
      <c r="F89" s="31"/>
      <c r="G89" s="31"/>
      <c r="H89" s="31"/>
    </row>
    <row r="90" spans="1:8">
      <c r="A90" s="32"/>
      <c r="B90" s="81" t="s">
        <v>67</v>
      </c>
      <c r="C90" s="32">
        <v>10</v>
      </c>
      <c r="D90" s="35"/>
      <c r="E90" s="38">
        <v>0.12</v>
      </c>
      <c r="F90" s="38">
        <v>6.2</v>
      </c>
      <c r="G90" s="38">
        <v>1.96</v>
      </c>
      <c r="H90" s="38">
        <v>66.400000000000006</v>
      </c>
    </row>
    <row r="91" spans="1:8" ht="31.5">
      <c r="A91" s="38"/>
      <c r="B91" s="81" t="s">
        <v>68</v>
      </c>
      <c r="C91" s="32" t="s">
        <v>69</v>
      </c>
      <c r="D91" s="38"/>
      <c r="E91" s="38">
        <v>9.0399999999999991</v>
      </c>
      <c r="F91" s="38">
        <v>21.62</v>
      </c>
      <c r="G91" s="38">
        <v>67.06</v>
      </c>
      <c r="H91" s="38">
        <v>493.04</v>
      </c>
    </row>
    <row r="92" spans="1:8">
      <c r="A92" s="32" t="s">
        <v>70</v>
      </c>
      <c r="B92" s="33" t="s">
        <v>34</v>
      </c>
      <c r="C92" s="32">
        <v>180</v>
      </c>
      <c r="D92" s="39"/>
      <c r="E92" s="38">
        <v>3.5</v>
      </c>
      <c r="F92" s="38">
        <v>2.9</v>
      </c>
      <c r="G92" s="38">
        <v>22.58</v>
      </c>
      <c r="H92" s="38">
        <v>129.87</v>
      </c>
    </row>
    <row r="93" spans="1:8">
      <c r="A93" s="38"/>
      <c r="B93" s="33" t="s">
        <v>18</v>
      </c>
      <c r="C93" s="34">
        <v>30</v>
      </c>
      <c r="D93" s="35"/>
      <c r="E93" s="35">
        <v>2.37</v>
      </c>
      <c r="F93" s="36">
        <v>0.3</v>
      </c>
      <c r="G93" s="35">
        <v>14.49</v>
      </c>
      <c r="H93" s="38">
        <f>G93*4+F93*9+E93*4</f>
        <v>70.14</v>
      </c>
    </row>
    <row r="94" spans="1:8">
      <c r="A94" s="37">
        <v>338</v>
      </c>
      <c r="B94" s="33" t="s">
        <v>19</v>
      </c>
      <c r="C94" s="32">
        <v>100</v>
      </c>
      <c r="D94" s="39"/>
      <c r="E94" s="41">
        <v>0.4</v>
      </c>
      <c r="F94" s="41">
        <v>0.3</v>
      </c>
      <c r="G94" s="41">
        <v>10.9</v>
      </c>
      <c r="H94" s="32">
        <v>42</v>
      </c>
    </row>
    <row r="95" spans="1:8">
      <c r="A95" s="31" t="s">
        <v>20</v>
      </c>
      <c r="B95" s="31"/>
      <c r="C95" s="42">
        <f>SUM(C90:C94)</f>
        <v>320</v>
      </c>
      <c r="D95" s="42"/>
      <c r="E95" s="43">
        <f>SUM(E90:E94)</f>
        <v>15.429999999999998</v>
      </c>
      <c r="F95" s="43">
        <f>SUM(F90:F94)</f>
        <v>31.32</v>
      </c>
      <c r="G95" s="43">
        <f>SUM(G90:G94)</f>
        <v>116.99</v>
      </c>
      <c r="H95" s="43">
        <f>SUM(H90:H94)</f>
        <v>801.45</v>
      </c>
    </row>
    <row r="96" spans="1:8">
      <c r="A96" s="31" t="s">
        <v>21</v>
      </c>
      <c r="B96" s="31"/>
      <c r="C96" s="31"/>
      <c r="D96" s="31"/>
      <c r="E96" s="31"/>
      <c r="F96" s="31"/>
      <c r="G96" s="31"/>
      <c r="H96" s="31"/>
    </row>
    <row r="97" spans="1:8">
      <c r="A97" s="83" t="s">
        <v>71</v>
      </c>
      <c r="B97" s="86" t="s">
        <v>72</v>
      </c>
      <c r="C97" s="46">
        <v>60</v>
      </c>
      <c r="D97" s="46"/>
      <c r="E97" s="72">
        <v>1.66</v>
      </c>
      <c r="F97" s="72">
        <v>4.5</v>
      </c>
      <c r="G97" s="72">
        <v>7.01</v>
      </c>
      <c r="H97" s="72">
        <f>G97*4+F97*9+E97*4</f>
        <v>75.179999999999993</v>
      </c>
    </row>
    <row r="98" spans="1:8">
      <c r="A98" s="83" t="s">
        <v>73</v>
      </c>
      <c r="B98" s="45" t="s">
        <v>74</v>
      </c>
      <c r="C98" s="46">
        <v>200</v>
      </c>
      <c r="D98" s="46"/>
      <c r="E98" s="48">
        <v>4.7</v>
      </c>
      <c r="F98" s="47">
        <v>4.3</v>
      </c>
      <c r="G98" s="47">
        <v>15.42</v>
      </c>
      <c r="H98" s="48">
        <v>102.7</v>
      </c>
    </row>
    <row r="99" spans="1:8">
      <c r="A99" s="47" t="s">
        <v>75</v>
      </c>
      <c r="B99" s="45" t="s">
        <v>76</v>
      </c>
      <c r="C99" s="44">
        <v>200</v>
      </c>
      <c r="D99" s="46"/>
      <c r="E99" s="47">
        <v>18.100000000000001</v>
      </c>
      <c r="F99" s="47">
        <v>13.5</v>
      </c>
      <c r="G99" s="47">
        <v>33.700000000000003</v>
      </c>
      <c r="H99" s="47">
        <v>328.4</v>
      </c>
    </row>
    <row r="100" spans="1:8">
      <c r="A100" s="32" t="s">
        <v>77</v>
      </c>
      <c r="B100" s="33" t="s">
        <v>78</v>
      </c>
      <c r="C100" s="87" t="s">
        <v>79</v>
      </c>
      <c r="D100" s="39"/>
      <c r="E100" s="88">
        <v>0.06</v>
      </c>
      <c r="F100" s="88">
        <f>0.06</f>
        <v>0.06</v>
      </c>
      <c r="G100" s="88">
        <f>6.7</f>
        <v>6.7</v>
      </c>
      <c r="H100" s="88">
        <v>46.28</v>
      </c>
    </row>
    <row r="101" spans="1:8">
      <c r="A101" s="47"/>
      <c r="B101" s="45" t="s">
        <v>18</v>
      </c>
      <c r="C101" s="44">
        <v>40</v>
      </c>
      <c r="D101" s="46"/>
      <c r="E101" s="47">
        <v>3.16</v>
      </c>
      <c r="F101" s="48">
        <v>0.4</v>
      </c>
      <c r="G101" s="47">
        <v>19.32</v>
      </c>
      <c r="H101" s="44">
        <v>94</v>
      </c>
    </row>
    <row r="102" spans="1:8">
      <c r="A102" s="47"/>
      <c r="B102" s="45" t="s">
        <v>30</v>
      </c>
      <c r="C102" s="44">
        <v>50</v>
      </c>
      <c r="D102" s="46"/>
      <c r="E102" s="48">
        <v>3.3</v>
      </c>
      <c r="F102" s="48">
        <v>0.6</v>
      </c>
      <c r="G102" s="47">
        <v>19.829999999999998</v>
      </c>
      <c r="H102" s="44">
        <v>99</v>
      </c>
    </row>
    <row r="103" spans="1:8">
      <c r="A103" s="50" t="s">
        <v>31</v>
      </c>
      <c r="B103" s="50"/>
      <c r="C103" s="51">
        <v>750</v>
      </c>
      <c r="D103" s="51"/>
      <c r="E103" s="53">
        <f>SUM(E97:E102)</f>
        <v>30.98</v>
      </c>
      <c r="F103" s="53">
        <f>SUM(F97:F102)</f>
        <v>23.36</v>
      </c>
      <c r="G103" s="53">
        <f>SUM(G97:G102)</f>
        <v>101.98</v>
      </c>
      <c r="H103" s="53">
        <f>SUM(H97:H102)</f>
        <v>745.56</v>
      </c>
    </row>
    <row r="104" spans="1:8">
      <c r="A104" s="31" t="s">
        <v>32</v>
      </c>
      <c r="B104" s="31"/>
      <c r="C104" s="31"/>
      <c r="D104" s="31"/>
      <c r="E104" s="31"/>
      <c r="F104" s="31"/>
      <c r="G104" s="31"/>
      <c r="H104" s="31"/>
    </row>
    <row r="105" spans="1:8">
      <c r="A105" s="37">
        <v>486</v>
      </c>
      <c r="B105" s="54" t="s">
        <v>80</v>
      </c>
      <c r="C105" s="37">
        <v>100</v>
      </c>
      <c r="D105" s="37"/>
      <c r="E105" s="77">
        <v>7.63</v>
      </c>
      <c r="F105" s="77">
        <v>8.16</v>
      </c>
      <c r="G105" s="77">
        <v>31.26</v>
      </c>
      <c r="H105" s="77">
        <v>232.42</v>
      </c>
    </row>
    <row r="106" spans="1:8">
      <c r="A106" s="32">
        <v>376</v>
      </c>
      <c r="B106" s="33" t="s">
        <v>16</v>
      </c>
      <c r="C106" s="37">
        <v>200</v>
      </c>
      <c r="D106" s="37"/>
      <c r="E106" s="77"/>
      <c r="F106" s="77"/>
      <c r="G106" s="38">
        <v>11.09</v>
      </c>
      <c r="H106" s="38">
        <f>G106*4+F106*9+E106*4</f>
        <v>44.36</v>
      </c>
    </row>
    <row r="107" spans="1:8">
      <c r="A107" s="37">
        <v>338</v>
      </c>
      <c r="B107" s="54" t="s">
        <v>61</v>
      </c>
      <c r="C107" s="37">
        <v>100</v>
      </c>
      <c r="D107" s="37"/>
      <c r="E107" s="55">
        <v>0.4</v>
      </c>
      <c r="F107" s="55">
        <v>0.4</v>
      </c>
      <c r="G107" s="55">
        <v>9.8000000000000007</v>
      </c>
      <c r="H107" s="37">
        <v>47</v>
      </c>
    </row>
    <row r="108" spans="1:8">
      <c r="A108" s="31" t="s">
        <v>36</v>
      </c>
      <c r="B108" s="31"/>
      <c r="C108" s="42">
        <f>SUM(C105:C107)</f>
        <v>400</v>
      </c>
      <c r="D108" s="42"/>
      <c r="E108" s="89">
        <v>8.09</v>
      </c>
      <c r="F108" s="89">
        <v>8.4700000000000006</v>
      </c>
      <c r="G108" s="89">
        <v>52.75</v>
      </c>
      <c r="H108" s="90">
        <v>325.7</v>
      </c>
    </row>
    <row r="109" spans="1:8">
      <c r="A109" s="56" t="s">
        <v>37</v>
      </c>
      <c r="B109" s="56"/>
      <c r="C109" s="56"/>
      <c r="D109" s="56"/>
      <c r="E109" s="56"/>
      <c r="F109" s="56"/>
      <c r="G109" s="56"/>
      <c r="H109" s="56"/>
    </row>
    <row r="110" spans="1:8">
      <c r="A110" s="44" t="s">
        <v>81</v>
      </c>
      <c r="B110" s="45" t="s">
        <v>82</v>
      </c>
      <c r="C110" s="44">
        <v>60</v>
      </c>
      <c r="D110" s="44"/>
      <c r="E110" s="47">
        <v>1.07</v>
      </c>
      <c r="F110" s="47">
        <v>3.29</v>
      </c>
      <c r="G110" s="47">
        <v>4.21</v>
      </c>
      <c r="H110" s="47">
        <v>50.52</v>
      </c>
    </row>
    <row r="111" spans="1:8">
      <c r="A111" s="60">
        <v>211</v>
      </c>
      <c r="B111" s="61" t="s">
        <v>83</v>
      </c>
      <c r="C111" s="60">
        <v>200</v>
      </c>
      <c r="D111" s="60"/>
      <c r="E111" s="63">
        <v>18.41</v>
      </c>
      <c r="F111" s="63">
        <v>16.28</v>
      </c>
      <c r="G111" s="63">
        <v>3.82</v>
      </c>
      <c r="H111" s="63">
        <v>236.66</v>
      </c>
    </row>
    <row r="112" spans="1:8">
      <c r="A112" s="60">
        <v>377</v>
      </c>
      <c r="B112" s="61" t="s">
        <v>84</v>
      </c>
      <c r="C112" s="60">
        <v>200</v>
      </c>
      <c r="D112" s="60"/>
      <c r="E112" s="63">
        <v>0.06</v>
      </c>
      <c r="F112" s="63">
        <v>0.01</v>
      </c>
      <c r="G112" s="63">
        <v>11.19</v>
      </c>
      <c r="H112" s="63">
        <v>46.28</v>
      </c>
    </row>
    <row r="113" spans="1:8">
      <c r="A113" s="60"/>
      <c r="B113" s="61" t="s">
        <v>18</v>
      </c>
      <c r="C113" s="60">
        <v>50</v>
      </c>
      <c r="D113" s="60"/>
      <c r="E113" s="63">
        <v>3.95</v>
      </c>
      <c r="F113" s="64">
        <v>0.5</v>
      </c>
      <c r="G113" s="63">
        <v>24.15</v>
      </c>
      <c r="H113" s="64">
        <v>117.5</v>
      </c>
    </row>
    <row r="114" spans="1:8">
      <c r="A114" s="56" t="s">
        <v>43</v>
      </c>
      <c r="B114" s="56"/>
      <c r="C114" s="65">
        <f>SUM(C110:C113)</f>
        <v>510</v>
      </c>
      <c r="D114" s="65"/>
      <c r="E114" s="85">
        <f>SUM(E110:E113)</f>
        <v>23.49</v>
      </c>
      <c r="F114" s="85">
        <f>SUM(F110:F113)</f>
        <v>20.080000000000002</v>
      </c>
      <c r="G114" s="85">
        <f>SUM(G110:G113)</f>
        <v>43.37</v>
      </c>
      <c r="H114" s="85">
        <f>SUM(H110:H113)</f>
        <v>450.96000000000004</v>
      </c>
    </row>
    <row r="115" spans="1:8">
      <c r="A115" s="56" t="s">
        <v>44</v>
      </c>
      <c r="B115" s="56"/>
      <c r="C115" s="56"/>
      <c r="D115" s="56"/>
      <c r="E115" s="56"/>
      <c r="F115" s="56"/>
      <c r="G115" s="56"/>
      <c r="H115" s="56"/>
    </row>
    <row r="116" spans="1:8">
      <c r="A116" s="60">
        <v>376.02</v>
      </c>
      <c r="B116" s="61" t="s">
        <v>85</v>
      </c>
      <c r="C116" s="60">
        <v>200</v>
      </c>
      <c r="D116" s="60"/>
      <c r="E116" s="64">
        <v>5.8</v>
      </c>
      <c r="F116" s="60">
        <v>5</v>
      </c>
      <c r="G116" s="64">
        <v>9.6</v>
      </c>
      <c r="H116" s="60">
        <v>108</v>
      </c>
    </row>
    <row r="117" spans="1:8">
      <c r="A117" s="60"/>
      <c r="B117" s="70" t="s">
        <v>46</v>
      </c>
      <c r="C117" s="71">
        <v>22</v>
      </c>
      <c r="D117" s="71"/>
      <c r="E117" s="72">
        <v>0.45</v>
      </c>
      <c r="F117" s="72">
        <v>2.86</v>
      </c>
      <c r="G117" s="72">
        <v>10.43</v>
      </c>
      <c r="H117" s="73">
        <f>(E117+G117)*4+F117*9</f>
        <v>69.259999999999991</v>
      </c>
    </row>
    <row r="118" spans="1:8">
      <c r="A118" s="56" t="s">
        <v>47</v>
      </c>
      <c r="B118" s="56"/>
      <c r="C118" s="65">
        <f>SUM(C116:C117)</f>
        <v>222</v>
      </c>
      <c r="D118" s="65"/>
      <c r="E118" s="66">
        <f>SUM(E116:E117)</f>
        <v>6.25</v>
      </c>
      <c r="F118" s="66">
        <f>SUM(F116:F117)</f>
        <v>7.8599999999999994</v>
      </c>
      <c r="G118" s="66">
        <f>SUM(G116:G117)</f>
        <v>20.03</v>
      </c>
      <c r="H118" s="66">
        <f>SUM(H116:H117)</f>
        <v>177.26</v>
      </c>
    </row>
    <row r="119" spans="1:8">
      <c r="A119" s="31" t="s">
        <v>48</v>
      </c>
      <c r="B119" s="31"/>
      <c r="C119" s="74">
        <f>C118+C114+C108+C103+C95</f>
        <v>2202</v>
      </c>
      <c r="D119" s="74"/>
      <c r="E119" s="75">
        <f>E118+E114+E108+E103+E95</f>
        <v>84.24</v>
      </c>
      <c r="F119" s="75">
        <f>F118+F114+F108+F103+F95</f>
        <v>91.09</v>
      </c>
      <c r="G119" s="74">
        <f>G118+G114+G108+G103+G95</f>
        <v>335.12</v>
      </c>
      <c r="H119" s="74">
        <f>H118+H114+H108+H103+H95</f>
        <v>2500.9300000000003</v>
      </c>
    </row>
    <row r="120" spans="1:8">
      <c r="A120" s="22"/>
      <c r="B120" s="23"/>
      <c r="C120" s="23"/>
      <c r="D120" s="23"/>
      <c r="E120" s="23"/>
      <c r="F120" s="23"/>
      <c r="G120" s="23"/>
      <c r="H120" s="23"/>
    </row>
    <row r="121" spans="1:8" ht="15">
      <c r="A121" s="26"/>
      <c r="B121" s="26"/>
      <c r="C121" s="26"/>
      <c r="D121" s="26"/>
      <c r="E121" s="26"/>
      <c r="F121" s="26"/>
      <c r="G121" s="26"/>
      <c r="H121" s="26"/>
    </row>
    <row r="122" spans="1:8">
      <c r="A122" s="24" t="s">
        <v>4</v>
      </c>
      <c r="B122" s="25">
        <v>4</v>
      </c>
      <c r="C122" s="25"/>
      <c r="D122" s="25"/>
      <c r="E122" s="25"/>
      <c r="F122" s="26"/>
      <c r="G122" s="26"/>
      <c r="H122" s="26"/>
    </row>
    <row r="123" spans="1:8">
      <c r="A123" s="27" t="s">
        <v>5</v>
      </c>
      <c r="B123" s="28" t="s">
        <v>6</v>
      </c>
      <c r="C123" s="28" t="s">
        <v>7</v>
      </c>
      <c r="D123" s="29"/>
      <c r="E123" s="28" t="s">
        <v>8</v>
      </c>
      <c r="F123" s="28"/>
      <c r="G123" s="28"/>
      <c r="H123" s="28" t="s">
        <v>9</v>
      </c>
    </row>
    <row r="124" spans="1:8">
      <c r="A124" s="27"/>
      <c r="B124" s="28"/>
      <c r="C124" s="28"/>
      <c r="D124" s="29"/>
      <c r="E124" s="29" t="s">
        <v>10</v>
      </c>
      <c r="F124" s="29" t="s">
        <v>11</v>
      </c>
      <c r="G124" s="29" t="s">
        <v>12</v>
      </c>
      <c r="H124" s="28"/>
    </row>
    <row r="125" spans="1:8">
      <c r="A125" s="30">
        <v>1</v>
      </c>
      <c r="B125" s="30">
        <v>2</v>
      </c>
      <c r="C125" s="30">
        <v>3</v>
      </c>
      <c r="D125" s="30"/>
      <c r="E125" s="30">
        <v>4</v>
      </c>
      <c r="F125" s="30">
        <v>5</v>
      </c>
      <c r="G125" s="30">
        <v>6</v>
      </c>
      <c r="H125" s="30">
        <v>7</v>
      </c>
    </row>
    <row r="126" spans="1:8">
      <c r="A126" s="31" t="s">
        <v>13</v>
      </c>
      <c r="B126" s="31"/>
      <c r="C126" s="31"/>
      <c r="D126" s="31"/>
      <c r="E126" s="31"/>
      <c r="F126" s="31"/>
      <c r="G126" s="31"/>
      <c r="H126" s="31"/>
    </row>
    <row r="127" spans="1:8">
      <c r="A127" s="67">
        <v>15</v>
      </c>
      <c r="B127" s="33" t="s">
        <v>86</v>
      </c>
      <c r="C127" s="34">
        <v>18</v>
      </c>
      <c r="D127" s="76"/>
      <c r="E127" s="35">
        <v>3.8</v>
      </c>
      <c r="F127" s="35">
        <v>4.7</v>
      </c>
      <c r="G127" s="35">
        <v>0.9</v>
      </c>
      <c r="H127" s="35">
        <v>52.9</v>
      </c>
    </row>
    <row r="128" spans="1:8">
      <c r="A128" s="37">
        <v>14</v>
      </c>
      <c r="B128" s="91" t="s">
        <v>14</v>
      </c>
      <c r="C128" s="92">
        <v>15</v>
      </c>
      <c r="D128" s="93"/>
      <c r="E128" s="94">
        <v>1.94</v>
      </c>
      <c r="F128" s="94">
        <v>3.27</v>
      </c>
      <c r="G128" s="94">
        <v>0.28999999999999998</v>
      </c>
      <c r="H128" s="95">
        <v>38.4</v>
      </c>
    </row>
    <row r="129" spans="1:8" ht="31.5">
      <c r="A129" s="67">
        <v>173.05</v>
      </c>
      <c r="B129" s="54" t="s">
        <v>87</v>
      </c>
      <c r="C129" s="37">
        <v>150</v>
      </c>
      <c r="D129" s="76"/>
      <c r="E129" s="77">
        <v>5.22</v>
      </c>
      <c r="F129" s="77">
        <v>5.27</v>
      </c>
      <c r="G129" s="77">
        <v>26.01</v>
      </c>
      <c r="H129" s="77">
        <v>174.04</v>
      </c>
    </row>
    <row r="130" spans="1:8">
      <c r="A130" s="37">
        <v>382</v>
      </c>
      <c r="B130" s="33" t="s">
        <v>34</v>
      </c>
      <c r="C130" s="32">
        <v>180</v>
      </c>
      <c r="D130" s="39"/>
      <c r="E130" s="38">
        <v>3.5</v>
      </c>
      <c r="F130" s="38">
        <v>2.9</v>
      </c>
      <c r="G130" s="38">
        <v>22.58</v>
      </c>
      <c r="H130" s="38">
        <v>129.87</v>
      </c>
    </row>
    <row r="131" spans="1:8">
      <c r="A131" s="67"/>
      <c r="B131" s="33" t="s">
        <v>18</v>
      </c>
      <c r="C131" s="34">
        <v>30</v>
      </c>
      <c r="D131" s="35"/>
      <c r="E131" s="35">
        <v>2.37</v>
      </c>
      <c r="F131" s="36">
        <v>0.3</v>
      </c>
      <c r="G131" s="35">
        <v>14.49</v>
      </c>
      <c r="H131" s="38">
        <f>G131*4+F131*9+E131*4</f>
        <v>70.14</v>
      </c>
    </row>
    <row r="132" spans="1:8">
      <c r="A132" s="37">
        <v>338</v>
      </c>
      <c r="B132" s="33" t="s">
        <v>51</v>
      </c>
      <c r="C132" s="32">
        <v>100</v>
      </c>
      <c r="D132" s="39"/>
      <c r="E132" s="41">
        <v>0.4</v>
      </c>
      <c r="F132" s="41">
        <v>0.4</v>
      </c>
      <c r="G132" s="41">
        <v>9.8000000000000007</v>
      </c>
      <c r="H132" s="32">
        <v>47</v>
      </c>
    </row>
    <row r="133" spans="1:8">
      <c r="A133" s="31" t="s">
        <v>20</v>
      </c>
      <c r="B133" s="31"/>
      <c r="C133" s="42">
        <v>500</v>
      </c>
      <c r="D133" s="42"/>
      <c r="E133" s="89">
        <f>SUM(E127:E132)</f>
        <v>17.23</v>
      </c>
      <c r="F133" s="89">
        <f>SUM(F127:F132)</f>
        <v>16.84</v>
      </c>
      <c r="G133" s="89">
        <f>SUM(G127:G132)</f>
        <v>74.069999999999993</v>
      </c>
      <c r="H133" s="89">
        <f>SUM(H127:H132)</f>
        <v>512.34999999999991</v>
      </c>
    </row>
    <row r="134" spans="1:8">
      <c r="A134" s="31" t="s">
        <v>21</v>
      </c>
      <c r="B134" s="31"/>
      <c r="C134" s="31"/>
      <c r="D134" s="31"/>
      <c r="E134" s="31"/>
      <c r="F134" s="31"/>
      <c r="G134" s="31"/>
      <c r="H134" s="31"/>
    </row>
    <row r="135" spans="1:8" ht="31.5">
      <c r="A135" s="96"/>
      <c r="B135" s="45" t="s">
        <v>88</v>
      </c>
      <c r="C135" s="44">
        <v>60</v>
      </c>
      <c r="D135" s="46"/>
      <c r="E135" s="47">
        <v>2.2999999999999998</v>
      </c>
      <c r="F135" s="47">
        <v>2.5</v>
      </c>
      <c r="G135" s="47">
        <v>6.4</v>
      </c>
      <c r="H135" s="47">
        <v>57.58</v>
      </c>
    </row>
    <row r="136" spans="1:8" ht="31.5">
      <c r="A136" s="44" t="s">
        <v>23</v>
      </c>
      <c r="B136" s="45" t="s">
        <v>24</v>
      </c>
      <c r="C136" s="44">
        <v>205</v>
      </c>
      <c r="D136" s="46"/>
      <c r="E136" s="47">
        <v>1.53</v>
      </c>
      <c r="F136" s="48">
        <v>5.9</v>
      </c>
      <c r="G136" s="47">
        <v>7.94</v>
      </c>
      <c r="H136" s="47">
        <v>82.42</v>
      </c>
    </row>
    <row r="137" spans="1:8">
      <c r="A137" s="35" t="s">
        <v>89</v>
      </c>
      <c r="B137" s="97" t="s">
        <v>90</v>
      </c>
      <c r="C137" s="32">
        <v>90</v>
      </c>
      <c r="D137" s="46"/>
      <c r="E137" s="35">
        <v>15.19</v>
      </c>
      <c r="F137" s="35">
        <v>6.48</v>
      </c>
      <c r="G137" s="35">
        <v>1.17</v>
      </c>
      <c r="H137" s="35">
        <v>123.83</v>
      </c>
    </row>
    <row r="138" spans="1:8">
      <c r="A138" s="60">
        <v>171</v>
      </c>
      <c r="B138" s="61" t="s">
        <v>91</v>
      </c>
      <c r="C138" s="60">
        <v>150</v>
      </c>
      <c r="D138" s="76"/>
      <c r="E138" s="63">
        <v>3.47</v>
      </c>
      <c r="F138" s="64">
        <v>3.45</v>
      </c>
      <c r="G138" s="63">
        <v>31.61</v>
      </c>
      <c r="H138" s="64">
        <v>171.57</v>
      </c>
    </row>
    <row r="139" spans="1:8">
      <c r="A139" s="47" t="s">
        <v>28</v>
      </c>
      <c r="B139" s="45" t="s">
        <v>29</v>
      </c>
      <c r="C139" s="44">
        <v>200</v>
      </c>
      <c r="D139" s="46"/>
      <c r="E139" s="47">
        <v>0.16</v>
      </c>
      <c r="F139" s="47">
        <v>0.16</v>
      </c>
      <c r="G139" s="48">
        <v>14.9</v>
      </c>
      <c r="H139" s="47">
        <v>62.69</v>
      </c>
    </row>
    <row r="140" spans="1:8">
      <c r="A140" s="47"/>
      <c r="B140" s="45" t="s">
        <v>18</v>
      </c>
      <c r="C140" s="44">
        <v>40</v>
      </c>
      <c r="D140" s="46"/>
      <c r="E140" s="47">
        <v>3.16</v>
      </c>
      <c r="F140" s="48">
        <v>0.4</v>
      </c>
      <c r="G140" s="47">
        <v>19.32</v>
      </c>
      <c r="H140" s="44">
        <v>94</v>
      </c>
    </row>
    <row r="141" spans="1:8">
      <c r="A141" s="47"/>
      <c r="B141" s="45" t="s">
        <v>30</v>
      </c>
      <c r="C141" s="44">
        <v>50</v>
      </c>
      <c r="D141" s="52"/>
      <c r="E141" s="48">
        <v>3.3</v>
      </c>
      <c r="F141" s="48">
        <v>0.6</v>
      </c>
      <c r="G141" s="47">
        <v>19.829999999999998</v>
      </c>
      <c r="H141" s="44">
        <v>99</v>
      </c>
    </row>
    <row r="142" spans="1:8">
      <c r="A142" s="50" t="s">
        <v>31</v>
      </c>
      <c r="B142" s="50"/>
      <c r="C142" s="51">
        <v>800</v>
      </c>
      <c r="D142" s="52">
        <v>99</v>
      </c>
      <c r="E142" s="53">
        <f>SUM(E135:E141)</f>
        <v>29.11</v>
      </c>
      <c r="F142" s="53">
        <f>SUM(F135:F141)</f>
        <v>19.490000000000002</v>
      </c>
      <c r="G142" s="53">
        <f>SUM(G135:G141)</f>
        <v>101.17</v>
      </c>
      <c r="H142" s="53">
        <f>SUM(H135:H141)</f>
        <v>691.08999999999992</v>
      </c>
    </row>
    <row r="143" spans="1:8">
      <c r="A143" s="31" t="s">
        <v>32</v>
      </c>
      <c r="B143" s="31"/>
      <c r="C143" s="31"/>
      <c r="D143" s="31"/>
      <c r="E143" s="31"/>
      <c r="F143" s="31"/>
      <c r="G143" s="31"/>
      <c r="H143" s="31"/>
    </row>
    <row r="144" spans="1:8">
      <c r="A144" s="37">
        <v>421</v>
      </c>
      <c r="B144" s="54" t="s">
        <v>92</v>
      </c>
      <c r="C144" s="37">
        <v>28</v>
      </c>
      <c r="D144" s="37"/>
      <c r="E144" s="98">
        <v>1.1000000000000001</v>
      </c>
      <c r="F144" s="98">
        <v>5.12</v>
      </c>
      <c r="G144" s="98">
        <v>18.559999999999999</v>
      </c>
      <c r="H144" s="99">
        <v>124.6</v>
      </c>
    </row>
    <row r="145" spans="1:8">
      <c r="A145" s="32">
        <v>376</v>
      </c>
      <c r="B145" s="33" t="s">
        <v>16</v>
      </c>
      <c r="C145" s="37">
        <v>200</v>
      </c>
      <c r="D145" s="37"/>
      <c r="E145" s="77"/>
      <c r="F145" s="77"/>
      <c r="G145" s="38">
        <v>11.09</v>
      </c>
      <c r="H145" s="38">
        <f>G145*4+F145*9+E145*4</f>
        <v>44.36</v>
      </c>
    </row>
    <row r="146" spans="1:8">
      <c r="A146" s="37">
        <v>338</v>
      </c>
      <c r="B146" s="54" t="s">
        <v>93</v>
      </c>
      <c r="C146" s="37">
        <v>100</v>
      </c>
      <c r="D146" s="37"/>
      <c r="E146" s="55">
        <v>1</v>
      </c>
      <c r="F146" s="55">
        <v>0.4</v>
      </c>
      <c r="G146" s="55">
        <v>21.7</v>
      </c>
      <c r="H146" s="37">
        <v>97</v>
      </c>
    </row>
    <row r="147" spans="1:8">
      <c r="A147" s="31" t="s">
        <v>36</v>
      </c>
      <c r="B147" s="31"/>
      <c r="C147" s="42">
        <f>SUM(C144:C146)</f>
        <v>328</v>
      </c>
      <c r="D147" s="42"/>
      <c r="E147" s="43">
        <f>SUM(E144:E146)</f>
        <v>2.1</v>
      </c>
      <c r="F147" s="43">
        <f>SUM(F144:F146)</f>
        <v>5.5200000000000005</v>
      </c>
      <c r="G147" s="43">
        <f>SUM(G144:G146)</f>
        <v>51.349999999999994</v>
      </c>
      <c r="H147" s="43">
        <f>SUM(H144:H146)</f>
        <v>265.95999999999998</v>
      </c>
    </row>
    <row r="148" spans="1:8">
      <c r="A148" s="56" t="s">
        <v>37</v>
      </c>
      <c r="B148" s="56"/>
      <c r="C148" s="56"/>
      <c r="D148" s="56"/>
      <c r="E148" s="56"/>
      <c r="F148" s="56"/>
      <c r="G148" s="56"/>
      <c r="H148" s="56"/>
    </row>
    <row r="149" spans="1:8">
      <c r="A149" s="44" t="s">
        <v>52</v>
      </c>
      <c r="B149" s="45" t="s">
        <v>53</v>
      </c>
      <c r="C149" s="44">
        <v>60</v>
      </c>
      <c r="D149" s="44"/>
      <c r="E149" s="47">
        <v>0.78</v>
      </c>
      <c r="F149" s="47">
        <v>3.06</v>
      </c>
      <c r="G149" s="47">
        <v>4.1399999999999997</v>
      </c>
      <c r="H149" s="47">
        <v>47.97</v>
      </c>
    </row>
    <row r="150" spans="1:8">
      <c r="A150" s="60">
        <v>245.17</v>
      </c>
      <c r="B150" s="61" t="s">
        <v>94</v>
      </c>
      <c r="C150" s="60">
        <v>90</v>
      </c>
      <c r="D150" s="60"/>
      <c r="E150" s="63">
        <v>14.12</v>
      </c>
      <c r="F150" s="63">
        <v>12.22</v>
      </c>
      <c r="G150" s="63">
        <v>5.43</v>
      </c>
      <c r="H150" s="63">
        <v>186.01</v>
      </c>
    </row>
    <row r="151" spans="1:8">
      <c r="A151" s="60">
        <v>125</v>
      </c>
      <c r="B151" s="61" t="s">
        <v>95</v>
      </c>
      <c r="C151" s="60">
        <v>150</v>
      </c>
      <c r="D151" s="60"/>
      <c r="E151" s="64">
        <v>3.1</v>
      </c>
      <c r="F151" s="63">
        <v>0.62</v>
      </c>
      <c r="G151" s="63">
        <v>25.27</v>
      </c>
      <c r="H151" s="63">
        <v>119.35</v>
      </c>
    </row>
    <row r="152" spans="1:8">
      <c r="A152" s="60">
        <v>376</v>
      </c>
      <c r="B152" s="61" t="s">
        <v>42</v>
      </c>
      <c r="C152" s="60">
        <v>200</v>
      </c>
      <c r="D152" s="60"/>
      <c r="E152" s="62"/>
      <c r="F152" s="62"/>
      <c r="G152" s="63">
        <v>11.09</v>
      </c>
      <c r="H152" s="63">
        <v>44.34</v>
      </c>
    </row>
    <row r="153" spans="1:8">
      <c r="A153" s="60"/>
      <c r="B153" s="61" t="s">
        <v>18</v>
      </c>
      <c r="C153" s="60">
        <v>50</v>
      </c>
      <c r="D153" s="60"/>
      <c r="E153" s="63">
        <v>3.95</v>
      </c>
      <c r="F153" s="64">
        <v>0.5</v>
      </c>
      <c r="G153" s="63">
        <v>24.15</v>
      </c>
      <c r="H153" s="64">
        <v>117.5</v>
      </c>
    </row>
    <row r="154" spans="1:8">
      <c r="A154" s="56" t="s">
        <v>43</v>
      </c>
      <c r="B154" s="56"/>
      <c r="C154" s="65">
        <f>SUM(C149:C153)</f>
        <v>550</v>
      </c>
      <c r="D154" s="65"/>
      <c r="E154" s="66">
        <f>SUM(E149:E153)</f>
        <v>21.95</v>
      </c>
      <c r="F154" s="66">
        <f>SUM(F149:F153)</f>
        <v>16.399999999999999</v>
      </c>
      <c r="G154" s="66">
        <f>SUM(G149:G153)</f>
        <v>70.080000000000013</v>
      </c>
      <c r="H154" s="66">
        <f>SUM(H149:H153)</f>
        <v>515.16999999999996</v>
      </c>
    </row>
    <row r="155" spans="1:8">
      <c r="A155" s="56" t="s">
        <v>44</v>
      </c>
      <c r="B155" s="56"/>
      <c r="C155" s="56"/>
      <c r="D155" s="56"/>
      <c r="E155" s="56"/>
      <c r="F155" s="56"/>
      <c r="G155" s="56"/>
      <c r="H155" s="56"/>
    </row>
    <row r="156" spans="1:8">
      <c r="A156" s="60">
        <v>376.03</v>
      </c>
      <c r="B156" s="61" t="s">
        <v>65</v>
      </c>
      <c r="C156" s="60">
        <v>200</v>
      </c>
      <c r="D156" s="60"/>
      <c r="E156" s="64">
        <v>5.8</v>
      </c>
      <c r="F156" s="60">
        <v>5</v>
      </c>
      <c r="G156" s="60">
        <v>8</v>
      </c>
      <c r="H156" s="60">
        <v>106</v>
      </c>
    </row>
    <row r="157" spans="1:8">
      <c r="A157" s="60"/>
      <c r="B157" s="70" t="s">
        <v>66</v>
      </c>
      <c r="C157" s="71">
        <v>21</v>
      </c>
      <c r="D157" s="71"/>
      <c r="E157" s="84">
        <v>0.74</v>
      </c>
      <c r="F157" s="84">
        <v>7.35</v>
      </c>
      <c r="G157" s="84">
        <v>11.34</v>
      </c>
      <c r="H157" s="73">
        <v>115.5</v>
      </c>
    </row>
    <row r="158" spans="1:8">
      <c r="A158" s="56" t="s">
        <v>47</v>
      </c>
      <c r="B158" s="56"/>
      <c r="C158" s="65">
        <f>SUM(C156:C157)</f>
        <v>221</v>
      </c>
      <c r="D158" s="65"/>
      <c r="E158" s="66">
        <f>SUM(E156:E157)</f>
        <v>6.54</v>
      </c>
      <c r="F158" s="66">
        <f>SUM(F156:F157)</f>
        <v>12.35</v>
      </c>
      <c r="G158" s="66">
        <f>SUM(G156:G157)</f>
        <v>19.34</v>
      </c>
      <c r="H158" s="66">
        <f>SUM(H156:H157)</f>
        <v>221.5</v>
      </c>
    </row>
    <row r="159" spans="1:8">
      <c r="A159" s="31" t="s">
        <v>48</v>
      </c>
      <c r="B159" s="31"/>
      <c r="C159" s="74">
        <f>C133+C142+C147+C154+C158</f>
        <v>2399</v>
      </c>
      <c r="D159" s="74"/>
      <c r="E159" s="100">
        <f>E133+E142+E147+E154+E158</f>
        <v>76.930000000000007</v>
      </c>
      <c r="F159" s="100">
        <f>F133+F142+F147+F154+F158</f>
        <v>70.599999999999994</v>
      </c>
      <c r="G159" s="100">
        <f>G133+G142+G147+G154+G158</f>
        <v>316.01</v>
      </c>
      <c r="H159" s="100">
        <f>H133+H142+H147+H154+H158</f>
        <v>2206.0699999999997</v>
      </c>
    </row>
    <row r="160" spans="1:8">
      <c r="A160" s="22"/>
      <c r="B160" s="23"/>
      <c r="C160" s="23"/>
      <c r="D160" s="23"/>
      <c r="E160" s="23"/>
      <c r="F160" s="23"/>
      <c r="G160" s="23"/>
      <c r="H160" s="23"/>
    </row>
    <row r="161" spans="1:8" ht="15">
      <c r="A161" s="26"/>
      <c r="B161" s="26"/>
      <c r="C161" s="26"/>
      <c r="D161" s="26"/>
      <c r="E161" s="26"/>
      <c r="F161" s="26"/>
      <c r="G161" s="26"/>
      <c r="H161" s="26"/>
    </row>
    <row r="162" spans="1:8">
      <c r="A162" s="24" t="s">
        <v>4</v>
      </c>
      <c r="B162" s="25">
        <v>5</v>
      </c>
      <c r="C162" s="25"/>
      <c r="D162" s="25"/>
      <c r="E162" s="25"/>
      <c r="F162" s="26"/>
      <c r="G162" s="26"/>
      <c r="H162" s="26"/>
    </row>
    <row r="163" spans="1:8">
      <c r="A163" s="27" t="s">
        <v>5</v>
      </c>
      <c r="B163" s="28" t="s">
        <v>6</v>
      </c>
      <c r="C163" s="28" t="s">
        <v>7</v>
      </c>
      <c r="D163" s="29"/>
      <c r="E163" s="28" t="s">
        <v>8</v>
      </c>
      <c r="F163" s="28"/>
      <c r="G163" s="28"/>
      <c r="H163" s="28" t="s">
        <v>9</v>
      </c>
    </row>
    <row r="164" spans="1:8">
      <c r="A164" s="27"/>
      <c r="B164" s="28"/>
      <c r="C164" s="28"/>
      <c r="D164" s="29"/>
      <c r="E164" s="29" t="s">
        <v>10</v>
      </c>
      <c r="F164" s="29" t="s">
        <v>11</v>
      </c>
      <c r="G164" s="29" t="s">
        <v>12</v>
      </c>
      <c r="H164" s="28"/>
    </row>
    <row r="165" spans="1:8">
      <c r="A165" s="30">
        <v>1</v>
      </c>
      <c r="B165" s="30">
        <v>2</v>
      </c>
      <c r="C165" s="30">
        <v>3</v>
      </c>
      <c r="D165" s="30"/>
      <c r="E165" s="30">
        <v>4</v>
      </c>
      <c r="F165" s="30">
        <v>5</v>
      </c>
      <c r="G165" s="30">
        <v>6</v>
      </c>
      <c r="H165" s="30">
        <v>7</v>
      </c>
    </row>
    <row r="166" spans="1:8">
      <c r="A166" s="31" t="s">
        <v>13</v>
      </c>
      <c r="B166" s="31"/>
      <c r="C166" s="31"/>
      <c r="D166" s="31"/>
      <c r="E166" s="31"/>
      <c r="F166" s="31"/>
      <c r="G166" s="31"/>
      <c r="H166" s="31"/>
    </row>
    <row r="167" spans="1:8">
      <c r="A167" s="101">
        <v>209</v>
      </c>
      <c r="B167" s="33" t="s">
        <v>86</v>
      </c>
      <c r="C167" s="32">
        <v>18</v>
      </c>
      <c r="D167" s="39"/>
      <c r="E167" s="38">
        <v>1.8</v>
      </c>
      <c r="F167" s="38">
        <v>5.3</v>
      </c>
      <c r="G167" s="38">
        <v>0.9</v>
      </c>
      <c r="H167" s="38">
        <v>52.9</v>
      </c>
    </row>
    <row r="168" spans="1:8">
      <c r="A168" s="32">
        <v>173</v>
      </c>
      <c r="B168" s="33" t="s">
        <v>96</v>
      </c>
      <c r="C168" s="34" t="s">
        <v>97</v>
      </c>
      <c r="D168" s="102"/>
      <c r="E168" s="35">
        <v>4.8600000000000003</v>
      </c>
      <c r="F168" s="35">
        <v>7.54</v>
      </c>
      <c r="G168" s="35">
        <v>35.85</v>
      </c>
      <c r="H168" s="35">
        <v>219.5</v>
      </c>
    </row>
    <row r="169" spans="1:8">
      <c r="A169" s="32">
        <v>342</v>
      </c>
      <c r="B169" s="33" t="s">
        <v>16</v>
      </c>
      <c r="C169" s="32" t="s">
        <v>17</v>
      </c>
      <c r="D169" s="83"/>
      <c r="E169" s="40"/>
      <c r="F169" s="40"/>
      <c r="G169" s="38">
        <v>11.09</v>
      </c>
      <c r="H169" s="38">
        <v>44.34</v>
      </c>
    </row>
    <row r="170" spans="1:8">
      <c r="A170" s="92"/>
      <c r="B170" s="8" t="s">
        <v>98</v>
      </c>
      <c r="C170" s="9">
        <v>40</v>
      </c>
      <c r="D170" s="39"/>
      <c r="E170" s="10">
        <v>5.08</v>
      </c>
      <c r="F170" s="11">
        <v>4.5999999999999996</v>
      </c>
      <c r="G170" s="10">
        <v>0.28000000000000003</v>
      </c>
      <c r="H170" s="11">
        <f>G170*4+F170*9+E170*4</f>
        <v>62.839999999999996</v>
      </c>
    </row>
    <row r="171" spans="1:8">
      <c r="A171" s="92">
        <v>338</v>
      </c>
      <c r="B171" s="33" t="s">
        <v>18</v>
      </c>
      <c r="C171" s="34">
        <v>30</v>
      </c>
      <c r="D171" s="35"/>
      <c r="E171" s="35">
        <v>2.37</v>
      </c>
      <c r="F171" s="36">
        <v>0.3</v>
      </c>
      <c r="G171" s="35">
        <v>14.49</v>
      </c>
      <c r="H171" s="38">
        <f>G171*4+F171*9+E171*4</f>
        <v>70.14</v>
      </c>
    </row>
    <row r="172" spans="1:8">
      <c r="A172" s="92"/>
      <c r="B172" s="33" t="s">
        <v>99</v>
      </c>
      <c r="C172" s="34">
        <v>100</v>
      </c>
      <c r="D172" s="35"/>
      <c r="E172" s="36">
        <v>2.25</v>
      </c>
      <c r="F172" s="36">
        <v>0.3</v>
      </c>
      <c r="G172" s="36">
        <v>32.700000000000003</v>
      </c>
      <c r="H172" s="38">
        <f>G172*4+F172*9+E172*4</f>
        <v>142.5</v>
      </c>
    </row>
    <row r="173" spans="1:8">
      <c r="A173" s="103" t="s">
        <v>20</v>
      </c>
      <c r="B173" s="103"/>
      <c r="C173" s="104">
        <v>538</v>
      </c>
      <c r="D173" s="104"/>
      <c r="E173" s="105">
        <f>SUM(E167:E171)</f>
        <v>14.11</v>
      </c>
      <c r="F173" s="105">
        <f>SUM(F167:F171)</f>
        <v>17.739999999999998</v>
      </c>
      <c r="G173" s="105">
        <f>SUM(G167:G171)</f>
        <v>62.610000000000007</v>
      </c>
      <c r="H173" s="105">
        <f>SUM(H167:H171)</f>
        <v>449.71999999999997</v>
      </c>
    </row>
    <row r="174" spans="1:8">
      <c r="A174" s="31" t="s">
        <v>21</v>
      </c>
      <c r="B174" s="31"/>
      <c r="C174" s="31"/>
      <c r="D174" s="31"/>
      <c r="E174" s="31"/>
      <c r="F174" s="31"/>
      <c r="G174" s="31"/>
      <c r="H174" s="31"/>
    </row>
    <row r="175" spans="1:8">
      <c r="A175" s="44" t="s">
        <v>100</v>
      </c>
      <c r="B175" s="45" t="s">
        <v>101</v>
      </c>
      <c r="C175" s="44">
        <v>60</v>
      </c>
      <c r="D175" s="46"/>
      <c r="E175" s="47">
        <v>1.05</v>
      </c>
      <c r="F175" s="47">
        <v>5.12</v>
      </c>
      <c r="G175" s="47">
        <v>5.64</v>
      </c>
      <c r="H175" s="47">
        <v>73.319999999999993</v>
      </c>
    </row>
    <row r="176" spans="1:8">
      <c r="A176" s="44" t="s">
        <v>23</v>
      </c>
      <c r="B176" s="45" t="s">
        <v>102</v>
      </c>
      <c r="C176" s="44">
        <v>200</v>
      </c>
      <c r="D176" s="46"/>
      <c r="E176" s="48">
        <v>4.0999999999999996</v>
      </c>
      <c r="F176" s="47">
        <v>4.3</v>
      </c>
      <c r="G176" s="47">
        <v>15.2</v>
      </c>
      <c r="H176" s="48">
        <v>115.9</v>
      </c>
    </row>
    <row r="177" spans="1:8">
      <c r="A177" s="106" t="s">
        <v>103</v>
      </c>
      <c r="B177" s="45" t="s">
        <v>104</v>
      </c>
      <c r="C177" s="107">
        <v>90</v>
      </c>
      <c r="D177" s="39"/>
      <c r="E177" s="108">
        <v>13.8</v>
      </c>
      <c r="F177" s="108">
        <v>6.8</v>
      </c>
      <c r="G177" s="108">
        <v>3.64</v>
      </c>
      <c r="H177" s="108">
        <v>121.96</v>
      </c>
    </row>
    <row r="178" spans="1:8">
      <c r="A178" s="44" t="s">
        <v>105</v>
      </c>
      <c r="B178" s="45" t="s">
        <v>106</v>
      </c>
      <c r="C178" s="57">
        <v>150</v>
      </c>
      <c r="D178" s="46"/>
      <c r="E178" s="59">
        <v>4.5</v>
      </c>
      <c r="F178" s="59">
        <v>7.9</v>
      </c>
      <c r="G178" s="59">
        <v>36</v>
      </c>
      <c r="H178" s="59">
        <v>234</v>
      </c>
    </row>
    <row r="179" spans="1:8">
      <c r="A179" s="44" t="s">
        <v>57</v>
      </c>
      <c r="B179" s="45" t="s">
        <v>58</v>
      </c>
      <c r="C179" s="57">
        <v>200</v>
      </c>
      <c r="D179" s="46"/>
      <c r="E179" s="59">
        <v>0.59</v>
      </c>
      <c r="F179" s="59">
        <v>0.05</v>
      </c>
      <c r="G179" s="59">
        <v>18.579999999999998</v>
      </c>
      <c r="H179" s="59">
        <v>77.94</v>
      </c>
    </row>
    <row r="180" spans="1:8">
      <c r="A180" s="47"/>
      <c r="B180" s="45" t="s">
        <v>18</v>
      </c>
      <c r="C180" s="44">
        <v>40</v>
      </c>
      <c r="D180" s="46"/>
      <c r="E180" s="47">
        <v>3.16</v>
      </c>
      <c r="F180" s="48">
        <v>0.4</v>
      </c>
      <c r="G180" s="47">
        <v>19.32</v>
      </c>
      <c r="H180" s="44">
        <v>94</v>
      </c>
    </row>
    <row r="181" spans="1:8">
      <c r="A181" s="47"/>
      <c r="B181" s="45" t="s">
        <v>30</v>
      </c>
      <c r="C181" s="44">
        <v>50</v>
      </c>
      <c r="D181" s="46"/>
      <c r="E181" s="48">
        <v>3.3</v>
      </c>
      <c r="F181" s="48">
        <v>0.6</v>
      </c>
      <c r="G181" s="47">
        <v>19.829999999999998</v>
      </c>
      <c r="H181" s="44">
        <v>99</v>
      </c>
    </row>
    <row r="182" spans="1:8">
      <c r="A182" s="50" t="s">
        <v>31</v>
      </c>
      <c r="B182" s="50"/>
      <c r="C182" s="109">
        <f>SUM(C175:C181)</f>
        <v>790</v>
      </c>
      <c r="D182" s="52">
        <v>99</v>
      </c>
      <c r="E182" s="110">
        <f>SUM(E175:E181)</f>
        <v>30.5</v>
      </c>
      <c r="F182" s="110">
        <f>SUM(F175:F181)</f>
        <v>25.169999999999998</v>
      </c>
      <c r="G182" s="110">
        <f>SUM(G175:G181)</f>
        <v>118.21</v>
      </c>
      <c r="H182" s="110">
        <f>SUM(H175:H181)</f>
        <v>816.12000000000012</v>
      </c>
    </row>
    <row r="183" spans="1:8">
      <c r="A183" s="31" t="s">
        <v>32</v>
      </c>
      <c r="B183" s="31"/>
      <c r="C183" s="31"/>
      <c r="D183" s="31"/>
      <c r="E183" s="31"/>
      <c r="F183" s="31"/>
      <c r="G183" s="31"/>
      <c r="H183" s="31"/>
    </row>
    <row r="184" spans="1:8">
      <c r="A184" s="37"/>
      <c r="B184" s="111" t="s">
        <v>107</v>
      </c>
      <c r="C184" s="37">
        <v>80</v>
      </c>
      <c r="D184" s="37"/>
      <c r="E184" s="98">
        <v>5.04</v>
      </c>
      <c r="F184" s="98">
        <v>17.8</v>
      </c>
      <c r="G184" s="98">
        <v>34.299999999999997</v>
      </c>
      <c r="H184" s="99">
        <v>319.5</v>
      </c>
    </row>
    <row r="185" spans="1:8">
      <c r="A185" s="37">
        <v>376</v>
      </c>
      <c r="B185" s="54" t="s">
        <v>42</v>
      </c>
      <c r="C185" s="37">
        <v>200</v>
      </c>
      <c r="D185" s="37"/>
      <c r="E185" s="78"/>
      <c r="F185" s="78"/>
      <c r="G185" s="77">
        <v>11.09</v>
      </c>
      <c r="H185" s="77">
        <v>44.34</v>
      </c>
    </row>
    <row r="186" spans="1:8">
      <c r="A186" s="37">
        <v>338</v>
      </c>
      <c r="B186" s="54" t="s">
        <v>61</v>
      </c>
      <c r="C186" s="37">
        <v>100</v>
      </c>
      <c r="D186" s="37"/>
      <c r="E186" s="55">
        <v>0.4</v>
      </c>
      <c r="F186" s="55">
        <v>0.4</v>
      </c>
      <c r="G186" s="55">
        <v>9.8000000000000007</v>
      </c>
      <c r="H186" s="37">
        <v>47</v>
      </c>
    </row>
    <row r="187" spans="1:8">
      <c r="A187" s="31" t="s">
        <v>36</v>
      </c>
      <c r="B187" s="31"/>
      <c r="C187" s="112">
        <f>SUM(C184:C186)</f>
        <v>380</v>
      </c>
      <c r="D187" s="112"/>
      <c r="E187" s="89">
        <f>SUM(E184:E186)</f>
        <v>5.44</v>
      </c>
      <c r="F187" s="89">
        <f>SUM(F184:F186)</f>
        <v>18.2</v>
      </c>
      <c r="G187" s="89">
        <f>SUM(G184:G186)</f>
        <v>55.19</v>
      </c>
      <c r="H187" s="89">
        <f>SUM(H184:H186)</f>
        <v>410.84000000000003</v>
      </c>
    </row>
    <row r="188" spans="1:8">
      <c r="A188" s="56" t="s">
        <v>37</v>
      </c>
      <c r="B188" s="56"/>
      <c r="C188" s="56"/>
      <c r="D188" s="56"/>
      <c r="E188" s="56"/>
      <c r="F188" s="56"/>
      <c r="G188" s="56"/>
      <c r="H188" s="56"/>
    </row>
    <row r="189" spans="1:8" ht="31.5">
      <c r="A189" s="60"/>
      <c r="B189" s="49" t="s">
        <v>108</v>
      </c>
      <c r="C189" s="44">
        <v>60</v>
      </c>
      <c r="D189" s="44"/>
      <c r="E189" s="47">
        <v>1.89</v>
      </c>
      <c r="F189" s="47">
        <v>3.74</v>
      </c>
      <c r="G189" s="47">
        <v>7.12</v>
      </c>
      <c r="H189" s="47">
        <v>69.97</v>
      </c>
    </row>
    <row r="190" spans="1:8">
      <c r="A190" s="34"/>
      <c r="B190" s="81" t="s">
        <v>109</v>
      </c>
      <c r="C190" s="34">
        <v>100</v>
      </c>
      <c r="D190" s="34"/>
      <c r="E190" s="35">
        <v>13</v>
      </c>
      <c r="F190" s="36">
        <v>25</v>
      </c>
      <c r="G190" s="35">
        <v>0</v>
      </c>
      <c r="H190" s="36">
        <v>277</v>
      </c>
    </row>
    <row r="191" spans="1:8" ht="31.5">
      <c r="A191" s="44">
        <v>202</v>
      </c>
      <c r="B191" s="49" t="s">
        <v>110</v>
      </c>
      <c r="C191" s="44">
        <v>155</v>
      </c>
      <c r="D191" s="44"/>
      <c r="E191" s="48">
        <v>6.6</v>
      </c>
      <c r="F191" s="47">
        <v>0.78</v>
      </c>
      <c r="G191" s="48">
        <v>42.3</v>
      </c>
      <c r="H191" s="48">
        <v>202.8</v>
      </c>
    </row>
    <row r="192" spans="1:8">
      <c r="A192" s="60">
        <v>377</v>
      </c>
      <c r="B192" s="97" t="s">
        <v>78</v>
      </c>
      <c r="C192" s="60">
        <v>200</v>
      </c>
      <c r="D192" s="60"/>
      <c r="E192" s="63">
        <v>0.06</v>
      </c>
      <c r="F192" s="63">
        <v>0.01</v>
      </c>
      <c r="G192" s="63">
        <v>11.19</v>
      </c>
      <c r="H192" s="63">
        <v>46.28</v>
      </c>
    </row>
    <row r="193" spans="1:8">
      <c r="A193" s="60"/>
      <c r="B193" s="61" t="s">
        <v>18</v>
      </c>
      <c r="C193" s="60">
        <v>50</v>
      </c>
      <c r="D193" s="60"/>
      <c r="E193" s="63">
        <v>3.95</v>
      </c>
      <c r="F193" s="64">
        <v>0.5</v>
      </c>
      <c r="G193" s="63">
        <v>24.15</v>
      </c>
      <c r="H193" s="64">
        <v>117.5</v>
      </c>
    </row>
    <row r="194" spans="1:8">
      <c r="A194" s="56" t="s">
        <v>43</v>
      </c>
      <c r="B194" s="56"/>
      <c r="C194" s="65">
        <f>SUM(C189:C193)</f>
        <v>565</v>
      </c>
      <c r="D194" s="65"/>
      <c r="E194" s="66">
        <f>SUM(E189:E193)</f>
        <v>25.5</v>
      </c>
      <c r="F194" s="66">
        <f>SUM(F189:F193)</f>
        <v>30.030000000000005</v>
      </c>
      <c r="G194" s="66">
        <f>SUM(G189:G193)</f>
        <v>84.759999999999991</v>
      </c>
      <c r="H194" s="66">
        <f>SUM(H189:H193)</f>
        <v>713.55</v>
      </c>
    </row>
    <row r="195" spans="1:8">
      <c r="A195" s="56" t="s">
        <v>44</v>
      </c>
      <c r="B195" s="56"/>
      <c r="C195" s="56"/>
      <c r="D195" s="56"/>
      <c r="E195" s="56"/>
      <c r="F195" s="56"/>
      <c r="G195" s="56"/>
      <c r="H195" s="56"/>
    </row>
    <row r="196" spans="1:8">
      <c r="A196" s="60">
        <v>376.02</v>
      </c>
      <c r="B196" s="61" t="s">
        <v>85</v>
      </c>
      <c r="C196" s="60">
        <v>200</v>
      </c>
      <c r="D196" s="60"/>
      <c r="E196" s="64">
        <v>5.8</v>
      </c>
      <c r="F196" s="60">
        <v>5</v>
      </c>
      <c r="G196" s="64">
        <v>9.6</v>
      </c>
      <c r="H196" s="60">
        <v>108</v>
      </c>
    </row>
    <row r="197" spans="1:8">
      <c r="A197" s="60"/>
      <c r="B197" s="70" t="s">
        <v>46</v>
      </c>
      <c r="C197" s="71">
        <v>22</v>
      </c>
      <c r="D197" s="71"/>
      <c r="E197" s="72">
        <v>0.45</v>
      </c>
      <c r="F197" s="72">
        <v>2.86</v>
      </c>
      <c r="G197" s="72">
        <v>10.43</v>
      </c>
      <c r="H197" s="73">
        <f>(E197+G197)*4+F197*9</f>
        <v>69.259999999999991</v>
      </c>
    </row>
    <row r="198" spans="1:8">
      <c r="A198" s="56" t="s">
        <v>47</v>
      </c>
      <c r="B198" s="56"/>
      <c r="C198" s="65">
        <f>SUM(C196:C197)</f>
        <v>222</v>
      </c>
      <c r="D198" s="65"/>
      <c r="E198" s="66">
        <f>SUM(E196:E197)</f>
        <v>6.25</v>
      </c>
      <c r="F198" s="66">
        <f>SUM(F196:F197)</f>
        <v>7.8599999999999994</v>
      </c>
      <c r="G198" s="66">
        <f>SUM(G196:G197)</f>
        <v>20.03</v>
      </c>
      <c r="H198" s="66">
        <f>SUM(H196:H197)</f>
        <v>177.26</v>
      </c>
    </row>
    <row r="199" spans="1:8">
      <c r="A199" s="31" t="s">
        <v>48</v>
      </c>
      <c r="B199" s="31"/>
      <c r="C199" s="74">
        <f>C198+C194+C187+C182+C173</f>
        <v>2495</v>
      </c>
      <c r="D199" s="74"/>
      <c r="E199" s="100">
        <f>E198+E194+E187+E182+E173</f>
        <v>81.8</v>
      </c>
      <c r="F199" s="100">
        <f>F198+F194+F187+F182+F173</f>
        <v>99</v>
      </c>
      <c r="G199" s="100">
        <f>G198+G194+G187+G182+G173</f>
        <v>340.8</v>
      </c>
      <c r="H199" s="100">
        <f>H198+H194+H187+H182+H173</f>
        <v>2567.4900000000002</v>
      </c>
    </row>
    <row r="200" spans="1:8">
      <c r="A200" s="22"/>
      <c r="B200" s="23"/>
      <c r="C200" s="23"/>
      <c r="D200" s="23"/>
      <c r="E200" s="23"/>
      <c r="F200" s="23"/>
      <c r="G200" s="23"/>
      <c r="H200" s="23"/>
    </row>
    <row r="201" spans="1:8" ht="15">
      <c r="A201" s="26"/>
      <c r="B201" s="26"/>
      <c r="C201" s="26"/>
      <c r="D201" s="26"/>
      <c r="E201" s="26"/>
      <c r="F201" s="26"/>
      <c r="G201" s="26"/>
      <c r="H201" s="26"/>
    </row>
    <row r="202" spans="1:8">
      <c r="A202" s="24" t="s">
        <v>4</v>
      </c>
      <c r="B202" s="25">
        <v>6</v>
      </c>
      <c r="C202" s="25"/>
      <c r="D202" s="25"/>
      <c r="E202" s="25"/>
      <c r="F202" s="26"/>
      <c r="G202" s="26"/>
      <c r="H202" s="26"/>
    </row>
    <row r="203" spans="1:8">
      <c r="A203" s="27" t="s">
        <v>5</v>
      </c>
      <c r="B203" s="28" t="s">
        <v>6</v>
      </c>
      <c r="C203" s="28" t="s">
        <v>7</v>
      </c>
      <c r="D203" s="29"/>
      <c r="E203" s="28" t="s">
        <v>8</v>
      </c>
      <c r="F203" s="28"/>
      <c r="G203" s="28"/>
      <c r="H203" s="28" t="s">
        <v>9</v>
      </c>
    </row>
    <row r="204" spans="1:8">
      <c r="A204" s="27"/>
      <c r="B204" s="28"/>
      <c r="C204" s="28"/>
      <c r="D204" s="29"/>
      <c r="E204" s="29" t="s">
        <v>10</v>
      </c>
      <c r="F204" s="29" t="s">
        <v>11</v>
      </c>
      <c r="G204" s="29" t="s">
        <v>12</v>
      </c>
      <c r="H204" s="28"/>
    </row>
    <row r="205" spans="1:8">
      <c r="A205" s="30">
        <v>1</v>
      </c>
      <c r="B205" s="30">
        <v>2</v>
      </c>
      <c r="C205" s="30">
        <v>3</v>
      </c>
      <c r="D205" s="30"/>
      <c r="E205" s="30">
        <v>4</v>
      </c>
      <c r="F205" s="30">
        <v>5</v>
      </c>
      <c r="G205" s="30">
        <v>6</v>
      </c>
      <c r="H205" s="30">
        <v>7</v>
      </c>
    </row>
    <row r="206" spans="1:8">
      <c r="A206" s="31" t="s">
        <v>13</v>
      </c>
      <c r="B206" s="31"/>
      <c r="C206" s="31"/>
      <c r="D206" s="31"/>
      <c r="E206" s="31"/>
      <c r="F206" s="31"/>
      <c r="G206" s="31"/>
      <c r="H206" s="31"/>
    </row>
    <row r="207" spans="1:8">
      <c r="A207" s="37">
        <v>15</v>
      </c>
      <c r="B207" s="54" t="s">
        <v>49</v>
      </c>
      <c r="C207" s="37">
        <v>15</v>
      </c>
      <c r="D207" s="37"/>
      <c r="E207" s="55">
        <v>3.9</v>
      </c>
      <c r="F207" s="77">
        <v>3.92</v>
      </c>
      <c r="G207" s="78"/>
      <c r="H207" s="55">
        <v>51.6</v>
      </c>
    </row>
    <row r="208" spans="1:8">
      <c r="A208" s="37">
        <v>16</v>
      </c>
      <c r="B208" s="54" t="s">
        <v>14</v>
      </c>
      <c r="C208" s="37">
        <v>15</v>
      </c>
      <c r="D208" s="37"/>
      <c r="E208" s="77">
        <v>1.94</v>
      </c>
      <c r="F208" s="77">
        <v>3.27</v>
      </c>
      <c r="G208" s="77">
        <v>0.28999999999999998</v>
      </c>
      <c r="H208" s="55">
        <v>38.4</v>
      </c>
    </row>
    <row r="209" spans="1:8">
      <c r="A209" s="37">
        <v>175</v>
      </c>
      <c r="B209" s="68" t="s">
        <v>111</v>
      </c>
      <c r="C209" s="67">
        <v>200</v>
      </c>
      <c r="D209" s="67"/>
      <c r="E209" s="113">
        <v>8.4</v>
      </c>
      <c r="F209" s="113">
        <v>11.08</v>
      </c>
      <c r="G209" s="113">
        <v>36</v>
      </c>
      <c r="H209" s="113">
        <v>277.32</v>
      </c>
    </row>
    <row r="210" spans="1:8">
      <c r="A210" s="37">
        <v>378</v>
      </c>
      <c r="B210" s="54" t="s">
        <v>60</v>
      </c>
      <c r="C210" s="37">
        <v>200</v>
      </c>
      <c r="D210" s="37"/>
      <c r="E210" s="77">
        <v>1.61</v>
      </c>
      <c r="F210" s="77">
        <v>1.39</v>
      </c>
      <c r="G210" s="77">
        <v>13.76</v>
      </c>
      <c r="H210" s="77">
        <v>74.34</v>
      </c>
    </row>
    <row r="211" spans="1:8">
      <c r="A211" s="37"/>
      <c r="B211" s="33" t="s">
        <v>18</v>
      </c>
      <c r="C211" s="34">
        <v>30</v>
      </c>
      <c r="D211" s="34"/>
      <c r="E211" s="35">
        <v>2.37</v>
      </c>
      <c r="F211" s="36">
        <v>0.3</v>
      </c>
      <c r="G211" s="35">
        <v>14.49</v>
      </c>
      <c r="H211" s="36">
        <v>70.5</v>
      </c>
    </row>
    <row r="212" spans="1:8">
      <c r="A212" s="37">
        <v>338</v>
      </c>
      <c r="B212" s="54" t="s">
        <v>61</v>
      </c>
      <c r="C212" s="37">
        <v>100</v>
      </c>
      <c r="D212" s="37"/>
      <c r="E212" s="55">
        <v>0.4</v>
      </c>
      <c r="F212" s="55">
        <v>0.4</v>
      </c>
      <c r="G212" s="55">
        <v>9.8000000000000007</v>
      </c>
      <c r="H212" s="37">
        <v>47</v>
      </c>
    </row>
    <row r="213" spans="1:8">
      <c r="A213" s="31" t="s">
        <v>20</v>
      </c>
      <c r="B213" s="31"/>
      <c r="C213" s="42">
        <f>SUM(C207:C212)</f>
        <v>560</v>
      </c>
      <c r="D213" s="42"/>
      <c r="E213" s="89">
        <f>SUM(E207:E212)</f>
        <v>18.619999999999997</v>
      </c>
      <c r="F213" s="89">
        <f>SUM(F207:F212)</f>
        <v>20.36</v>
      </c>
      <c r="G213" s="89">
        <f>SUM(G207:G212)</f>
        <v>74.339999999999989</v>
      </c>
      <c r="H213" s="89">
        <f>SUM(H207:H212)</f>
        <v>559.16</v>
      </c>
    </row>
    <row r="214" spans="1:8">
      <c r="A214" s="31" t="s">
        <v>21</v>
      </c>
      <c r="B214" s="31"/>
      <c r="C214" s="31"/>
      <c r="D214" s="31"/>
      <c r="E214" s="31"/>
      <c r="F214" s="31"/>
      <c r="G214" s="31"/>
      <c r="H214" s="31"/>
    </row>
    <row r="215" spans="1:8">
      <c r="A215" s="37">
        <v>99</v>
      </c>
      <c r="B215" s="54" t="s">
        <v>112</v>
      </c>
      <c r="C215" s="37">
        <v>60</v>
      </c>
      <c r="D215" s="37"/>
      <c r="E215" s="55">
        <v>1.1000000000000001</v>
      </c>
      <c r="F215" s="77">
        <v>5.15</v>
      </c>
      <c r="G215" s="77">
        <v>7.67</v>
      </c>
      <c r="H215" s="77">
        <v>81.709999999999994</v>
      </c>
    </row>
    <row r="216" spans="1:8" ht="31.5">
      <c r="A216" s="37">
        <v>88</v>
      </c>
      <c r="B216" s="54" t="s">
        <v>113</v>
      </c>
      <c r="C216" s="37">
        <v>205</v>
      </c>
      <c r="D216" s="37"/>
      <c r="E216" s="77">
        <v>2.0099999999999998</v>
      </c>
      <c r="F216" s="77">
        <v>4.01</v>
      </c>
      <c r="G216" s="77">
        <v>9.48</v>
      </c>
      <c r="H216" s="55">
        <v>82.6</v>
      </c>
    </row>
    <row r="217" spans="1:8">
      <c r="A217" s="44">
        <v>291</v>
      </c>
      <c r="B217" s="45" t="s">
        <v>76</v>
      </c>
      <c r="C217" s="44">
        <v>200</v>
      </c>
      <c r="D217" s="44"/>
      <c r="E217" s="47">
        <v>26.19</v>
      </c>
      <c r="F217" s="47">
        <v>13.39</v>
      </c>
      <c r="G217" s="47">
        <v>35.82</v>
      </c>
      <c r="H217" s="47">
        <v>348.99</v>
      </c>
    </row>
    <row r="218" spans="1:8">
      <c r="A218" s="37">
        <v>342</v>
      </c>
      <c r="B218" s="54" t="s">
        <v>114</v>
      </c>
      <c r="C218" s="37">
        <v>200</v>
      </c>
      <c r="D218" s="37"/>
      <c r="E218" s="77">
        <v>0.16</v>
      </c>
      <c r="F218" s="77">
        <v>0.16</v>
      </c>
      <c r="G218" s="55">
        <v>14.9</v>
      </c>
      <c r="H218" s="77">
        <v>62.69</v>
      </c>
    </row>
    <row r="219" spans="1:8">
      <c r="A219" s="47"/>
      <c r="B219" s="49" t="s">
        <v>18</v>
      </c>
      <c r="C219" s="44">
        <v>40</v>
      </c>
      <c r="D219" s="44"/>
      <c r="E219" s="47">
        <v>3.16</v>
      </c>
      <c r="F219" s="48">
        <v>0.4</v>
      </c>
      <c r="G219" s="47">
        <v>19.32</v>
      </c>
      <c r="H219" s="44">
        <v>94</v>
      </c>
    </row>
    <row r="220" spans="1:8">
      <c r="A220" s="47"/>
      <c r="B220" s="49" t="s">
        <v>30</v>
      </c>
      <c r="C220" s="44">
        <v>50</v>
      </c>
      <c r="D220" s="44"/>
      <c r="E220" s="48">
        <v>3.3</v>
      </c>
      <c r="F220" s="48">
        <v>0.6</v>
      </c>
      <c r="G220" s="47">
        <v>19.829999999999998</v>
      </c>
      <c r="H220" s="44">
        <v>99</v>
      </c>
    </row>
    <row r="221" spans="1:8">
      <c r="A221" s="31" t="s">
        <v>31</v>
      </c>
      <c r="B221" s="31"/>
      <c r="C221" s="42">
        <f>SUM(C215:C220)</f>
        <v>755</v>
      </c>
      <c r="D221" s="42"/>
      <c r="E221" s="43">
        <f>SUM(E215:E220)</f>
        <v>35.92</v>
      </c>
      <c r="F221" s="43">
        <f>SUM(F215:F220)</f>
        <v>23.71</v>
      </c>
      <c r="G221" s="43">
        <f>SUM(G215:G220)</f>
        <v>107.02</v>
      </c>
      <c r="H221" s="43">
        <f>SUM(H215:H220)</f>
        <v>768.99</v>
      </c>
    </row>
    <row r="222" spans="1:8">
      <c r="A222" s="31" t="s">
        <v>32</v>
      </c>
      <c r="B222" s="31"/>
      <c r="C222" s="31"/>
      <c r="D222" s="31"/>
      <c r="E222" s="31"/>
      <c r="F222" s="31"/>
      <c r="G222" s="31"/>
      <c r="H222" s="31"/>
    </row>
    <row r="223" spans="1:8">
      <c r="A223" s="37"/>
      <c r="B223" s="54" t="s">
        <v>115</v>
      </c>
      <c r="C223" s="37">
        <v>100</v>
      </c>
      <c r="D223" s="37"/>
      <c r="E223" s="77">
        <v>6.9</v>
      </c>
      <c r="F223" s="77">
        <v>12.57</v>
      </c>
      <c r="G223" s="77">
        <v>76.87</v>
      </c>
      <c r="H223" s="77">
        <v>448</v>
      </c>
    </row>
    <row r="224" spans="1:8">
      <c r="A224" s="37">
        <v>376</v>
      </c>
      <c r="B224" s="54" t="s">
        <v>116</v>
      </c>
      <c r="C224" s="37">
        <v>200</v>
      </c>
      <c r="D224" s="37"/>
      <c r="E224" s="78"/>
      <c r="F224" s="78"/>
      <c r="G224" s="77">
        <v>11.09</v>
      </c>
      <c r="H224" s="77">
        <v>44.34</v>
      </c>
    </row>
    <row r="225" spans="1:8">
      <c r="A225" s="37">
        <v>338</v>
      </c>
      <c r="B225" s="54" t="s">
        <v>61</v>
      </c>
      <c r="C225" s="37">
        <v>100</v>
      </c>
      <c r="D225" s="37"/>
      <c r="E225" s="55">
        <v>0.4</v>
      </c>
      <c r="F225" s="55">
        <v>0.4</v>
      </c>
      <c r="G225" s="55">
        <v>9.8000000000000007</v>
      </c>
      <c r="H225" s="37">
        <v>47</v>
      </c>
    </row>
    <row r="226" spans="1:8">
      <c r="A226" s="31" t="s">
        <v>36</v>
      </c>
      <c r="B226" s="31"/>
      <c r="C226" s="42">
        <f>SUM(C223:C225)</f>
        <v>400</v>
      </c>
      <c r="D226" s="42"/>
      <c r="E226" s="89">
        <f>SUM(E223:E225)</f>
        <v>7.3000000000000007</v>
      </c>
      <c r="F226" s="89">
        <f>SUM(F223:F225)</f>
        <v>12.97</v>
      </c>
      <c r="G226" s="89">
        <f>SUM(G223:G225)</f>
        <v>97.76</v>
      </c>
      <c r="H226" s="89">
        <f>SUM(H223:H225)</f>
        <v>539.34</v>
      </c>
    </row>
    <row r="227" spans="1:8">
      <c r="A227" s="56" t="s">
        <v>37</v>
      </c>
      <c r="B227" s="56"/>
      <c r="C227" s="56"/>
      <c r="D227" s="56"/>
      <c r="E227" s="56"/>
      <c r="F227" s="56"/>
      <c r="G227" s="56"/>
      <c r="H227" s="56"/>
    </row>
    <row r="228" spans="1:8">
      <c r="A228" s="60">
        <v>55</v>
      </c>
      <c r="B228" s="61" t="s">
        <v>62</v>
      </c>
      <c r="C228" s="60">
        <v>60</v>
      </c>
      <c r="D228" s="60"/>
      <c r="E228" s="63">
        <v>0.75</v>
      </c>
      <c r="F228" s="63">
        <v>5.0599999999999996</v>
      </c>
      <c r="G228" s="63">
        <v>3.72</v>
      </c>
      <c r="H228" s="63">
        <v>63.85</v>
      </c>
    </row>
    <row r="229" spans="1:8">
      <c r="A229" s="60">
        <v>234</v>
      </c>
      <c r="B229" s="61" t="s">
        <v>117</v>
      </c>
      <c r="C229" s="60">
        <v>90</v>
      </c>
      <c r="D229" s="60"/>
      <c r="E229" s="64">
        <v>13.14</v>
      </c>
      <c r="F229" s="63">
        <v>6.09</v>
      </c>
      <c r="G229" s="63">
        <v>12.7</v>
      </c>
      <c r="H229" s="63">
        <v>155.91999999999999</v>
      </c>
    </row>
    <row r="230" spans="1:8">
      <c r="A230" s="114">
        <v>415</v>
      </c>
      <c r="B230" s="115" t="s">
        <v>118</v>
      </c>
      <c r="C230" s="116">
        <v>150</v>
      </c>
      <c r="D230" s="116"/>
      <c r="E230" s="117">
        <v>6.34</v>
      </c>
      <c r="F230" s="117">
        <v>5.28</v>
      </c>
      <c r="G230" s="117">
        <v>28.62</v>
      </c>
      <c r="H230" s="117">
        <v>187.05</v>
      </c>
    </row>
    <row r="231" spans="1:8">
      <c r="A231" s="60">
        <v>377</v>
      </c>
      <c r="B231" s="61" t="s">
        <v>78</v>
      </c>
      <c r="C231" s="60">
        <v>200</v>
      </c>
      <c r="D231" s="60"/>
      <c r="E231" s="63">
        <v>0.06</v>
      </c>
      <c r="F231" s="63">
        <v>0.01</v>
      </c>
      <c r="G231" s="63">
        <v>11.19</v>
      </c>
      <c r="H231" s="63">
        <v>46.28</v>
      </c>
    </row>
    <row r="232" spans="1:8">
      <c r="A232" s="60"/>
      <c r="B232" s="61" t="s">
        <v>18</v>
      </c>
      <c r="C232" s="60">
        <v>50</v>
      </c>
      <c r="D232" s="60"/>
      <c r="E232" s="63">
        <v>3.95</v>
      </c>
      <c r="F232" s="64">
        <v>0.5</v>
      </c>
      <c r="G232" s="63">
        <v>24.15</v>
      </c>
      <c r="H232" s="64">
        <v>117.5</v>
      </c>
    </row>
    <row r="233" spans="1:8">
      <c r="A233" s="56" t="s">
        <v>43</v>
      </c>
      <c r="B233" s="56"/>
      <c r="C233" s="65">
        <f>SUM(C228:C232)</f>
        <v>550</v>
      </c>
      <c r="D233" s="65"/>
      <c r="E233" s="85">
        <f>SUM(E228:E232)</f>
        <v>24.24</v>
      </c>
      <c r="F233" s="85">
        <f>SUM(F228:F232)</f>
        <v>16.940000000000001</v>
      </c>
      <c r="G233" s="85">
        <f>SUM(G228:G232)</f>
        <v>80.38</v>
      </c>
      <c r="H233" s="85">
        <f>SUM(H228:H232)</f>
        <v>570.6</v>
      </c>
    </row>
    <row r="234" spans="1:8">
      <c r="A234" s="56" t="s">
        <v>44</v>
      </c>
      <c r="B234" s="56"/>
      <c r="C234" s="56"/>
      <c r="D234" s="56"/>
      <c r="E234" s="56"/>
      <c r="F234" s="56"/>
      <c r="G234" s="56"/>
      <c r="H234" s="56"/>
    </row>
    <row r="235" spans="1:8">
      <c r="A235" s="118"/>
      <c r="B235" s="118"/>
      <c r="C235" s="118"/>
      <c r="D235" s="118"/>
      <c r="E235" s="118"/>
      <c r="F235" s="118"/>
      <c r="G235" s="118"/>
      <c r="H235" s="118"/>
    </row>
    <row r="236" spans="1:8">
      <c r="A236" s="60">
        <v>376.03</v>
      </c>
      <c r="B236" s="61" t="s">
        <v>65</v>
      </c>
      <c r="C236" s="60">
        <v>200</v>
      </c>
      <c r="D236" s="60"/>
      <c r="E236" s="64">
        <v>5.8</v>
      </c>
      <c r="F236" s="60">
        <v>5</v>
      </c>
      <c r="G236" s="60">
        <v>8</v>
      </c>
      <c r="H236" s="60">
        <v>106</v>
      </c>
    </row>
    <row r="237" spans="1:8">
      <c r="A237" s="60"/>
      <c r="B237" s="70" t="s">
        <v>66</v>
      </c>
      <c r="C237" s="71">
        <v>21</v>
      </c>
      <c r="D237" s="71"/>
      <c r="E237" s="84">
        <v>0.74</v>
      </c>
      <c r="F237" s="84">
        <v>7.35</v>
      </c>
      <c r="G237" s="84">
        <v>11.34</v>
      </c>
      <c r="H237" s="73">
        <v>115.5</v>
      </c>
    </row>
    <row r="238" spans="1:8">
      <c r="A238" s="56" t="s">
        <v>47</v>
      </c>
      <c r="B238" s="56"/>
      <c r="C238" s="65">
        <f>SUM(C236:C237)</f>
        <v>221</v>
      </c>
      <c r="D238" s="65"/>
      <c r="E238" s="66">
        <f>SUM(E236:E237)</f>
        <v>6.54</v>
      </c>
      <c r="F238" s="66">
        <f>SUM(F236:F237)</f>
        <v>12.35</v>
      </c>
      <c r="G238" s="66">
        <f>SUM(G236:G237)</f>
        <v>19.34</v>
      </c>
      <c r="H238" s="66">
        <f>SUM(H236:H237)</f>
        <v>221.5</v>
      </c>
    </row>
    <row r="239" spans="1:8">
      <c r="A239" s="31" t="s">
        <v>48</v>
      </c>
      <c r="B239" s="31"/>
      <c r="C239" s="74">
        <f>C238+C233+C226+C221+C213</f>
        <v>2486</v>
      </c>
      <c r="D239" s="74"/>
      <c r="E239" s="100">
        <f>E238+E233+E226+E221+E213</f>
        <v>92.62</v>
      </c>
      <c r="F239" s="100">
        <f>F238+F233+F226+F221+F213</f>
        <v>86.33</v>
      </c>
      <c r="G239" s="100">
        <f>G238+G233+G226+G221+G213</f>
        <v>378.84</v>
      </c>
      <c r="H239" s="100">
        <f>H238+H233+H226+H221+H213</f>
        <v>2659.59</v>
      </c>
    </row>
    <row r="240" spans="1:8">
      <c r="A240" s="22"/>
      <c r="B240" s="23"/>
      <c r="C240" s="23"/>
      <c r="D240" s="23"/>
      <c r="E240" s="23"/>
      <c r="F240" s="23"/>
      <c r="G240" s="23"/>
      <c r="H240" s="23"/>
    </row>
    <row r="241" spans="1:8" ht="15">
      <c r="A241" s="26"/>
      <c r="B241" s="26"/>
      <c r="C241" s="26"/>
      <c r="D241" s="26"/>
      <c r="E241" s="26"/>
      <c r="F241" s="26"/>
      <c r="G241" s="26"/>
      <c r="H241" s="26"/>
    </row>
    <row r="242" spans="1:8">
      <c r="A242" s="24" t="s">
        <v>4</v>
      </c>
      <c r="B242" s="25">
        <v>7</v>
      </c>
      <c r="C242" s="25"/>
      <c r="D242" s="25"/>
      <c r="E242" s="25"/>
      <c r="F242" s="26"/>
      <c r="G242" s="26"/>
      <c r="H242" s="26"/>
    </row>
    <row r="243" spans="1:8">
      <c r="A243" s="27" t="s">
        <v>5</v>
      </c>
      <c r="B243" s="28" t="s">
        <v>6</v>
      </c>
      <c r="C243" s="28" t="s">
        <v>7</v>
      </c>
      <c r="D243" s="29"/>
      <c r="E243" s="28" t="s">
        <v>8</v>
      </c>
      <c r="F243" s="28"/>
      <c r="G243" s="28"/>
      <c r="H243" s="28" t="s">
        <v>9</v>
      </c>
    </row>
    <row r="244" spans="1:8">
      <c r="A244" s="27"/>
      <c r="B244" s="28"/>
      <c r="C244" s="28"/>
      <c r="D244" s="29"/>
      <c r="E244" s="29" t="s">
        <v>10</v>
      </c>
      <c r="F244" s="29" t="s">
        <v>11</v>
      </c>
      <c r="G244" s="29" t="s">
        <v>12</v>
      </c>
      <c r="H244" s="28"/>
    </row>
    <row r="245" spans="1:8">
      <c r="A245" s="30">
        <v>1</v>
      </c>
      <c r="B245" s="30">
        <v>2</v>
      </c>
      <c r="C245" s="30">
        <v>3</v>
      </c>
      <c r="D245" s="30"/>
      <c r="E245" s="30">
        <v>4</v>
      </c>
      <c r="F245" s="30">
        <v>5</v>
      </c>
      <c r="G245" s="30">
        <v>6</v>
      </c>
      <c r="H245" s="30">
        <v>7</v>
      </c>
    </row>
    <row r="246" spans="1:8">
      <c r="A246" s="31" t="s">
        <v>13</v>
      </c>
      <c r="B246" s="31"/>
      <c r="C246" s="31"/>
      <c r="D246" s="31"/>
      <c r="E246" s="31"/>
      <c r="F246" s="31"/>
      <c r="G246" s="31"/>
      <c r="H246" s="31"/>
    </row>
    <row r="247" spans="1:8">
      <c r="A247" s="37">
        <v>14</v>
      </c>
      <c r="B247" s="54" t="s">
        <v>119</v>
      </c>
      <c r="C247" s="37">
        <v>10</v>
      </c>
      <c r="D247" s="37"/>
      <c r="E247" s="77">
        <v>0.08</v>
      </c>
      <c r="F247" s="77">
        <v>7.25</v>
      </c>
      <c r="G247" s="77">
        <v>0.13</v>
      </c>
      <c r="H247" s="77">
        <v>66.09</v>
      </c>
    </row>
    <row r="248" spans="1:8">
      <c r="A248" s="67">
        <v>173.05</v>
      </c>
      <c r="B248" s="68" t="s">
        <v>96</v>
      </c>
      <c r="C248" s="67">
        <v>150</v>
      </c>
      <c r="D248" s="67"/>
      <c r="E248" s="113">
        <v>6.23</v>
      </c>
      <c r="F248" s="113">
        <v>7.79</v>
      </c>
      <c r="G248" s="113">
        <v>44.82</v>
      </c>
      <c r="H248" s="113">
        <v>274.38</v>
      </c>
    </row>
    <row r="249" spans="1:8">
      <c r="A249" s="60">
        <v>377</v>
      </c>
      <c r="B249" s="33" t="s">
        <v>34</v>
      </c>
      <c r="C249" s="32">
        <v>180</v>
      </c>
      <c r="D249" s="39"/>
      <c r="E249" s="38">
        <v>3.5</v>
      </c>
      <c r="F249" s="38">
        <v>2.9</v>
      </c>
      <c r="G249" s="38">
        <v>22.58</v>
      </c>
      <c r="H249" s="38">
        <v>129.87</v>
      </c>
    </row>
    <row r="250" spans="1:8">
      <c r="A250" s="37"/>
      <c r="B250" s="33" t="s">
        <v>18</v>
      </c>
      <c r="C250" s="34">
        <v>40</v>
      </c>
      <c r="D250" s="34"/>
      <c r="E250" s="35">
        <v>2.37</v>
      </c>
      <c r="F250" s="36">
        <v>0.3</v>
      </c>
      <c r="G250" s="35">
        <v>14.49</v>
      </c>
      <c r="H250" s="36">
        <v>70.5</v>
      </c>
    </row>
    <row r="251" spans="1:8">
      <c r="A251" s="37">
        <v>338</v>
      </c>
      <c r="B251" s="54" t="s">
        <v>61</v>
      </c>
      <c r="C251" s="37">
        <v>100</v>
      </c>
      <c r="D251" s="37"/>
      <c r="E251" s="55">
        <v>0.4</v>
      </c>
      <c r="F251" s="55">
        <v>0.4</v>
      </c>
      <c r="G251" s="55">
        <v>9.8000000000000007</v>
      </c>
      <c r="H251" s="37">
        <v>47</v>
      </c>
    </row>
    <row r="252" spans="1:8">
      <c r="A252" s="31" t="s">
        <v>20</v>
      </c>
      <c r="B252" s="31"/>
      <c r="C252" s="42">
        <f>SUM(C247:C251)</f>
        <v>480</v>
      </c>
      <c r="D252" s="42"/>
      <c r="E252" s="43">
        <v>15.56</v>
      </c>
      <c r="F252" s="43">
        <f>SUM(F247:F251)</f>
        <v>18.639999999999997</v>
      </c>
      <c r="G252" s="43">
        <f>SUM(G247:G251)</f>
        <v>91.82</v>
      </c>
      <c r="H252" s="43">
        <f>SUM(H247:H251)</f>
        <v>587.84</v>
      </c>
    </row>
    <row r="253" spans="1:8">
      <c r="A253" s="31" t="s">
        <v>21</v>
      </c>
      <c r="B253" s="31"/>
      <c r="C253" s="31"/>
      <c r="D253" s="31"/>
      <c r="E253" s="31"/>
      <c r="F253" s="31"/>
      <c r="G253" s="31"/>
      <c r="H253" s="31"/>
    </row>
    <row r="254" spans="1:8">
      <c r="A254" s="44">
        <v>23</v>
      </c>
      <c r="B254" s="49" t="s">
        <v>82</v>
      </c>
      <c r="C254" s="44">
        <v>60</v>
      </c>
      <c r="D254" s="44"/>
      <c r="E254" s="47">
        <v>1.07</v>
      </c>
      <c r="F254" s="47">
        <v>3.29</v>
      </c>
      <c r="G254" s="47">
        <v>4.21</v>
      </c>
      <c r="H254" s="47">
        <v>50.52</v>
      </c>
    </row>
    <row r="255" spans="1:8">
      <c r="A255" s="37">
        <v>102</v>
      </c>
      <c r="B255" s="54" t="s">
        <v>120</v>
      </c>
      <c r="C255" s="37">
        <v>200</v>
      </c>
      <c r="D255" s="37"/>
      <c r="E255" s="77">
        <v>4.38</v>
      </c>
      <c r="F255" s="55">
        <v>5.5</v>
      </c>
      <c r="G255" s="77">
        <v>15.25</v>
      </c>
      <c r="H255" s="77">
        <v>129.51</v>
      </c>
    </row>
    <row r="256" spans="1:8">
      <c r="A256" s="37">
        <v>322</v>
      </c>
      <c r="B256" s="54" t="s">
        <v>121</v>
      </c>
      <c r="C256" s="37">
        <v>90</v>
      </c>
      <c r="D256" s="37"/>
      <c r="E256" s="77">
        <v>14.08</v>
      </c>
      <c r="F256" s="77">
        <v>15.56</v>
      </c>
      <c r="G256" s="77">
        <v>0.72</v>
      </c>
      <c r="H256" s="77">
        <v>197.47</v>
      </c>
    </row>
    <row r="257" spans="1:8">
      <c r="A257" s="60">
        <v>125</v>
      </c>
      <c r="B257" s="61" t="s">
        <v>95</v>
      </c>
      <c r="C257" s="60">
        <v>150</v>
      </c>
      <c r="D257" s="60"/>
      <c r="E257" s="64">
        <v>3.1</v>
      </c>
      <c r="F257" s="63">
        <v>0.62</v>
      </c>
      <c r="G257" s="63">
        <v>25.27</v>
      </c>
      <c r="H257" s="63">
        <v>119.35</v>
      </c>
    </row>
    <row r="258" spans="1:8">
      <c r="A258" s="37">
        <v>349</v>
      </c>
      <c r="B258" s="54" t="s">
        <v>122</v>
      </c>
      <c r="C258" s="37">
        <v>200</v>
      </c>
      <c r="D258" s="37"/>
      <c r="E258" s="77">
        <v>0.59</v>
      </c>
      <c r="F258" s="77">
        <v>0.05</v>
      </c>
      <c r="G258" s="77">
        <v>18.579999999999998</v>
      </c>
      <c r="H258" s="77">
        <v>77.94</v>
      </c>
    </row>
    <row r="259" spans="1:8">
      <c r="A259" s="47"/>
      <c r="B259" s="49" t="s">
        <v>18</v>
      </c>
      <c r="C259" s="44">
        <v>40</v>
      </c>
      <c r="D259" s="44"/>
      <c r="E259" s="47">
        <v>3.16</v>
      </c>
      <c r="F259" s="48">
        <v>0.4</v>
      </c>
      <c r="G259" s="47">
        <v>19.32</v>
      </c>
      <c r="H259" s="44">
        <v>94</v>
      </c>
    </row>
    <row r="260" spans="1:8">
      <c r="A260" s="47"/>
      <c r="B260" s="49" t="s">
        <v>30</v>
      </c>
      <c r="C260" s="44">
        <v>50</v>
      </c>
      <c r="D260" s="44"/>
      <c r="E260" s="48">
        <v>3.3</v>
      </c>
      <c r="F260" s="48">
        <v>0.6</v>
      </c>
      <c r="G260" s="47">
        <v>19.829999999999998</v>
      </c>
      <c r="H260" s="44">
        <v>99</v>
      </c>
    </row>
    <row r="261" spans="1:8">
      <c r="A261" s="31" t="s">
        <v>31</v>
      </c>
      <c r="B261" s="31"/>
      <c r="C261" s="42">
        <f>SUM(C254:C260)</f>
        <v>790</v>
      </c>
      <c r="D261" s="42"/>
      <c r="E261" s="89">
        <f>SUM(E254:E260)</f>
        <v>29.680000000000003</v>
      </c>
      <c r="F261" s="89">
        <f>SUM(F254:F260)</f>
        <v>26.020000000000003</v>
      </c>
      <c r="G261" s="89">
        <f>SUM(G254:G260)</f>
        <v>103.17999999999999</v>
      </c>
      <c r="H261" s="89">
        <f>SUM(H254:H260)</f>
        <v>767.79</v>
      </c>
    </row>
    <row r="262" spans="1:8">
      <c r="A262" s="31" t="s">
        <v>32</v>
      </c>
      <c r="B262" s="31"/>
      <c r="C262" s="31"/>
      <c r="D262" s="31"/>
      <c r="E262" s="31"/>
      <c r="F262" s="31"/>
      <c r="G262" s="31"/>
      <c r="H262" s="31"/>
    </row>
    <row r="263" spans="1:8">
      <c r="A263" s="37">
        <v>421</v>
      </c>
      <c r="B263" s="54" t="s">
        <v>123</v>
      </c>
      <c r="C263" s="37">
        <v>75</v>
      </c>
      <c r="D263" s="37"/>
      <c r="E263" s="77">
        <v>4.78</v>
      </c>
      <c r="F263" s="77">
        <v>8.35</v>
      </c>
      <c r="G263" s="77">
        <v>33.65</v>
      </c>
      <c r="H263" s="55">
        <v>229.5</v>
      </c>
    </row>
    <row r="264" spans="1:8">
      <c r="A264" s="37">
        <v>376</v>
      </c>
      <c r="B264" s="54" t="s">
        <v>16</v>
      </c>
      <c r="C264" s="37">
        <v>200</v>
      </c>
      <c r="D264" s="37"/>
      <c r="E264" s="78"/>
      <c r="F264" s="78"/>
      <c r="G264" s="77">
        <v>11.09</v>
      </c>
      <c r="H264" s="77">
        <v>44.34</v>
      </c>
    </row>
    <row r="265" spans="1:8">
      <c r="A265" s="37">
        <v>338</v>
      </c>
      <c r="B265" s="54" t="s">
        <v>35</v>
      </c>
      <c r="C265" s="37">
        <v>100</v>
      </c>
      <c r="D265" s="37"/>
      <c r="E265" s="55">
        <v>0.4</v>
      </c>
      <c r="F265" s="55">
        <v>0.3</v>
      </c>
      <c r="G265" s="55">
        <v>10.3</v>
      </c>
      <c r="H265" s="37">
        <v>47</v>
      </c>
    </row>
    <row r="266" spans="1:8">
      <c r="A266" s="31" t="s">
        <v>36</v>
      </c>
      <c r="B266" s="31"/>
      <c r="C266" s="42">
        <f>SUM(C263:C265)</f>
        <v>375</v>
      </c>
      <c r="D266" s="42"/>
      <c r="E266" s="43">
        <f>SUM(E263:E265)</f>
        <v>5.1800000000000006</v>
      </c>
      <c r="F266" s="43">
        <f>SUM(F263:F265)</f>
        <v>8.65</v>
      </c>
      <c r="G266" s="43">
        <f>SUM(G263:G265)</f>
        <v>55.039999999999992</v>
      </c>
      <c r="H266" s="43">
        <f>SUM(H263:H265)</f>
        <v>320.84000000000003</v>
      </c>
    </row>
    <row r="267" spans="1:8">
      <c r="A267" s="56" t="s">
        <v>37</v>
      </c>
      <c r="B267" s="56"/>
      <c r="C267" s="56"/>
      <c r="D267" s="56"/>
      <c r="E267" s="56"/>
      <c r="F267" s="56"/>
      <c r="G267" s="56"/>
      <c r="H267" s="56"/>
    </row>
    <row r="268" spans="1:8" ht="31.5">
      <c r="A268" s="44"/>
      <c r="B268" s="49" t="s">
        <v>108</v>
      </c>
      <c r="C268" s="44">
        <v>60</v>
      </c>
      <c r="D268" s="44"/>
      <c r="E268" s="47">
        <v>1.89</v>
      </c>
      <c r="F268" s="47">
        <v>3.74</v>
      </c>
      <c r="G268" s="47">
        <v>7.12</v>
      </c>
      <c r="H268" s="47">
        <v>69.97</v>
      </c>
    </row>
    <row r="269" spans="1:8">
      <c r="A269" s="37">
        <v>280</v>
      </c>
      <c r="B269" s="54" t="s">
        <v>124</v>
      </c>
      <c r="C269" s="37">
        <v>90</v>
      </c>
      <c r="D269" s="37"/>
      <c r="E269" s="77">
        <v>14.94</v>
      </c>
      <c r="F269" s="77">
        <v>9.15</v>
      </c>
      <c r="G269" s="77">
        <v>6.31</v>
      </c>
      <c r="H269" s="77">
        <v>167.37</v>
      </c>
    </row>
    <row r="270" spans="1:8">
      <c r="A270" s="60">
        <v>139</v>
      </c>
      <c r="B270" s="61" t="s">
        <v>125</v>
      </c>
      <c r="C270" s="60">
        <v>150</v>
      </c>
      <c r="D270" s="60"/>
      <c r="E270" s="63">
        <v>3.64</v>
      </c>
      <c r="F270" s="63">
        <v>5.38</v>
      </c>
      <c r="G270" s="60">
        <v>14</v>
      </c>
      <c r="H270" s="64">
        <v>119.7</v>
      </c>
    </row>
    <row r="271" spans="1:8">
      <c r="A271" s="60">
        <v>377</v>
      </c>
      <c r="B271" s="61" t="s">
        <v>126</v>
      </c>
      <c r="C271" s="60">
        <v>200</v>
      </c>
      <c r="D271" s="60"/>
      <c r="E271" s="63">
        <v>0.06</v>
      </c>
      <c r="F271" s="63">
        <v>0.01</v>
      </c>
      <c r="G271" s="63">
        <v>11.19</v>
      </c>
      <c r="H271" s="63">
        <v>46.28</v>
      </c>
    </row>
    <row r="272" spans="1:8">
      <c r="A272" s="60"/>
      <c r="B272" s="61" t="s">
        <v>18</v>
      </c>
      <c r="C272" s="60">
        <v>50</v>
      </c>
      <c r="D272" s="60"/>
      <c r="E272" s="63">
        <v>3.95</v>
      </c>
      <c r="F272" s="64">
        <v>0.5</v>
      </c>
      <c r="G272" s="63">
        <v>24.15</v>
      </c>
      <c r="H272" s="64">
        <v>117.5</v>
      </c>
    </row>
    <row r="273" spans="1:8">
      <c r="A273" s="56" t="s">
        <v>43</v>
      </c>
      <c r="B273" s="56"/>
      <c r="C273" s="65">
        <f>SUM(C268:C272)</f>
        <v>550</v>
      </c>
      <c r="D273" s="65"/>
      <c r="E273" s="66">
        <f>SUM(E268:E272)</f>
        <v>24.479999999999997</v>
      </c>
      <c r="F273" s="66">
        <f>SUM(F268:F272)</f>
        <v>18.78</v>
      </c>
      <c r="G273" s="66">
        <f>SUM(G268:G272)</f>
        <v>62.769999999999996</v>
      </c>
      <c r="H273" s="66">
        <f>SUM(H268:H272)</f>
        <v>520.82000000000005</v>
      </c>
    </row>
    <row r="274" spans="1:8">
      <c r="A274" s="56" t="s">
        <v>44</v>
      </c>
      <c r="B274" s="56"/>
      <c r="C274" s="56"/>
      <c r="D274" s="56"/>
      <c r="E274" s="56"/>
      <c r="F274" s="56"/>
      <c r="G274" s="56"/>
      <c r="H274" s="56"/>
    </row>
    <row r="275" spans="1:8">
      <c r="A275" s="60">
        <v>376.02</v>
      </c>
      <c r="B275" s="61" t="s">
        <v>85</v>
      </c>
      <c r="C275" s="60">
        <v>200</v>
      </c>
      <c r="D275" s="60"/>
      <c r="E275" s="64">
        <v>5.8</v>
      </c>
      <c r="F275" s="60">
        <v>5</v>
      </c>
      <c r="G275" s="64">
        <v>9.6</v>
      </c>
      <c r="H275" s="60">
        <v>108</v>
      </c>
    </row>
    <row r="276" spans="1:8">
      <c r="A276" s="60"/>
      <c r="B276" s="70" t="s">
        <v>46</v>
      </c>
      <c r="C276" s="71">
        <v>22</v>
      </c>
      <c r="D276" s="71"/>
      <c r="E276" s="72">
        <v>0.45</v>
      </c>
      <c r="F276" s="72">
        <v>2.86</v>
      </c>
      <c r="G276" s="72">
        <v>10.43</v>
      </c>
      <c r="H276" s="73">
        <f>(E276+G276)*4+F276*9</f>
        <v>69.259999999999991</v>
      </c>
    </row>
    <row r="277" spans="1:8">
      <c r="A277" s="56" t="s">
        <v>47</v>
      </c>
      <c r="B277" s="56"/>
      <c r="C277" s="65">
        <f>SUM(C275:C276)</f>
        <v>222</v>
      </c>
      <c r="D277" s="65"/>
      <c r="E277" s="66">
        <f>SUM(E275:E276)</f>
        <v>6.25</v>
      </c>
      <c r="F277" s="66">
        <f>SUM(F275:F276)</f>
        <v>7.8599999999999994</v>
      </c>
      <c r="G277" s="66">
        <f>SUM(G275:G276)</f>
        <v>20.03</v>
      </c>
      <c r="H277" s="66">
        <f>SUM(H275:H276)</f>
        <v>177.26</v>
      </c>
    </row>
    <row r="278" spans="1:8">
      <c r="A278" s="31" t="s">
        <v>48</v>
      </c>
      <c r="B278" s="31"/>
      <c r="C278" s="74">
        <f>C277+C273+C266+C261+C252</f>
        <v>2417</v>
      </c>
      <c r="D278" s="74"/>
      <c r="E278" s="100">
        <f>E277+E273+E266+E261+E252</f>
        <v>81.150000000000006</v>
      </c>
      <c r="F278" s="100">
        <f>F277+F273+F266+F261+F252</f>
        <v>79.95</v>
      </c>
      <c r="G278" s="100">
        <f>G277+G273+G266+G261+G252</f>
        <v>332.84</v>
      </c>
      <c r="H278" s="100">
        <f>H277+H273+H266+H261+H252</f>
        <v>2374.5500000000002</v>
      </c>
    </row>
    <row r="279" spans="1:8">
      <c r="A279" s="22"/>
      <c r="B279" s="23"/>
      <c r="C279" s="23"/>
      <c r="D279" s="23"/>
      <c r="E279" s="23"/>
      <c r="F279" s="23"/>
      <c r="G279" s="23"/>
      <c r="H279" s="23"/>
    </row>
    <row r="280" spans="1:8" ht="15">
      <c r="A280" s="26"/>
      <c r="B280" s="26"/>
      <c r="C280" s="26"/>
      <c r="D280" s="26"/>
      <c r="E280" s="26"/>
      <c r="F280" s="26"/>
      <c r="G280" s="26"/>
      <c r="H280" s="26"/>
    </row>
    <row r="281" spans="1:8">
      <c r="A281" s="24" t="s">
        <v>4</v>
      </c>
      <c r="B281" s="25">
        <v>8</v>
      </c>
      <c r="C281" s="25"/>
      <c r="D281" s="25"/>
      <c r="E281" s="25"/>
      <c r="F281" s="26"/>
      <c r="G281" s="26"/>
      <c r="H281" s="26"/>
    </row>
    <row r="282" spans="1:8">
      <c r="A282" s="27" t="s">
        <v>5</v>
      </c>
      <c r="B282" s="28" t="s">
        <v>6</v>
      </c>
      <c r="C282" s="28" t="s">
        <v>7</v>
      </c>
      <c r="D282" s="29"/>
      <c r="E282" s="28" t="s">
        <v>8</v>
      </c>
      <c r="F282" s="28"/>
      <c r="G282" s="28"/>
      <c r="H282" s="28" t="s">
        <v>9</v>
      </c>
    </row>
    <row r="283" spans="1:8">
      <c r="A283" s="27"/>
      <c r="B283" s="28"/>
      <c r="C283" s="28"/>
      <c r="D283" s="29"/>
      <c r="E283" s="29" t="s">
        <v>10</v>
      </c>
      <c r="F283" s="29" t="s">
        <v>11</v>
      </c>
      <c r="G283" s="29" t="s">
        <v>12</v>
      </c>
      <c r="H283" s="28"/>
    </row>
    <row r="284" spans="1:8">
      <c r="A284" s="30">
        <v>1</v>
      </c>
      <c r="B284" s="30">
        <v>2</v>
      </c>
      <c r="C284" s="30">
        <v>3</v>
      </c>
      <c r="D284" s="30"/>
      <c r="E284" s="30">
        <v>4</v>
      </c>
      <c r="F284" s="30">
        <v>5</v>
      </c>
      <c r="G284" s="30">
        <v>6</v>
      </c>
      <c r="H284" s="30">
        <v>7</v>
      </c>
    </row>
    <row r="285" spans="1:8">
      <c r="A285" s="31" t="s">
        <v>13</v>
      </c>
      <c r="B285" s="31"/>
      <c r="C285" s="31"/>
      <c r="D285" s="31"/>
      <c r="E285" s="31"/>
      <c r="F285" s="31"/>
      <c r="G285" s="31"/>
      <c r="H285" s="31"/>
    </row>
    <row r="286" spans="1:8">
      <c r="A286" s="37">
        <v>209</v>
      </c>
      <c r="B286" s="81" t="s">
        <v>127</v>
      </c>
      <c r="C286" s="119">
        <v>50</v>
      </c>
      <c r="D286" s="120"/>
      <c r="E286" s="121">
        <v>6.5</v>
      </c>
      <c r="F286" s="122">
        <v>12.5</v>
      </c>
      <c r="G286" s="121">
        <v>0</v>
      </c>
      <c r="H286" s="122">
        <v>138.5</v>
      </c>
    </row>
    <row r="287" spans="1:8" ht="31.5">
      <c r="A287" s="67">
        <v>173.05</v>
      </c>
      <c r="B287" s="123" t="s">
        <v>128</v>
      </c>
      <c r="C287" s="124">
        <v>185</v>
      </c>
      <c r="D287" s="120"/>
      <c r="E287" s="125">
        <v>10.64</v>
      </c>
      <c r="F287" s="125">
        <v>14.35</v>
      </c>
      <c r="G287" s="125">
        <v>52.25</v>
      </c>
      <c r="H287" s="125">
        <v>382</v>
      </c>
    </row>
    <row r="288" spans="1:8">
      <c r="A288" s="37">
        <v>376</v>
      </c>
      <c r="B288" s="33" t="s">
        <v>16</v>
      </c>
      <c r="C288" s="32" t="s">
        <v>17</v>
      </c>
      <c r="D288" s="39"/>
      <c r="E288" s="40"/>
      <c r="F288" s="40"/>
      <c r="G288" s="38">
        <v>11.09</v>
      </c>
      <c r="H288" s="38">
        <v>44.34</v>
      </c>
    </row>
    <row r="289" spans="1:8">
      <c r="A289" s="67"/>
      <c r="B289" s="33" t="s">
        <v>18</v>
      </c>
      <c r="C289" s="32">
        <v>30</v>
      </c>
      <c r="D289" s="39"/>
      <c r="E289" s="38">
        <v>2.37</v>
      </c>
      <c r="F289" s="41">
        <v>0.3</v>
      </c>
      <c r="G289" s="38">
        <v>14.49</v>
      </c>
      <c r="H289" s="41">
        <v>70.5</v>
      </c>
    </row>
    <row r="290" spans="1:8">
      <c r="A290" s="67"/>
      <c r="B290" s="33" t="s">
        <v>19</v>
      </c>
      <c r="C290" s="32">
        <v>100</v>
      </c>
      <c r="D290" s="39"/>
      <c r="E290" s="41">
        <v>0.4</v>
      </c>
      <c r="F290" s="41">
        <v>0.3</v>
      </c>
      <c r="G290" s="41">
        <v>10.9</v>
      </c>
      <c r="H290" s="32">
        <v>42</v>
      </c>
    </row>
    <row r="291" spans="1:8">
      <c r="A291" s="31" t="s">
        <v>20</v>
      </c>
      <c r="B291" s="31"/>
      <c r="C291" s="42">
        <v>565</v>
      </c>
      <c r="D291" s="42"/>
      <c r="E291" s="43">
        <f>SUM(E286:E290)</f>
        <v>19.91</v>
      </c>
      <c r="F291" s="43">
        <f>SUM(F286:F290)</f>
        <v>27.450000000000003</v>
      </c>
      <c r="G291" s="43">
        <f>SUM(G286:G290)</f>
        <v>88.73</v>
      </c>
      <c r="H291" s="43">
        <f>SUM(H286:H290)</f>
        <v>677.34</v>
      </c>
    </row>
    <row r="292" spans="1:8">
      <c r="A292" s="31" t="s">
        <v>21</v>
      </c>
      <c r="B292" s="31"/>
      <c r="C292" s="31"/>
      <c r="D292" s="31"/>
      <c r="E292" s="31"/>
      <c r="F292" s="31"/>
      <c r="G292" s="31"/>
      <c r="H292" s="31"/>
    </row>
    <row r="293" spans="1:8">
      <c r="A293" s="44" t="s">
        <v>129</v>
      </c>
      <c r="B293" s="45" t="s">
        <v>130</v>
      </c>
      <c r="C293" s="44">
        <v>60</v>
      </c>
      <c r="D293" s="52"/>
      <c r="E293" s="47">
        <v>1.26</v>
      </c>
      <c r="F293" s="47">
        <v>3.11</v>
      </c>
      <c r="G293" s="47">
        <v>4.46</v>
      </c>
      <c r="H293" s="44">
        <v>51</v>
      </c>
    </row>
    <row r="294" spans="1:8" ht="31.5">
      <c r="A294" s="44" t="s">
        <v>131</v>
      </c>
      <c r="B294" s="45" t="s">
        <v>55</v>
      </c>
      <c r="C294" s="44">
        <v>205</v>
      </c>
      <c r="D294" s="46"/>
      <c r="E294" s="47">
        <v>1.79</v>
      </c>
      <c r="F294" s="47">
        <v>6.03</v>
      </c>
      <c r="G294" s="47">
        <v>14.48</v>
      </c>
      <c r="H294" s="47">
        <v>119.65</v>
      </c>
    </row>
    <row r="295" spans="1:8">
      <c r="A295" s="47"/>
      <c r="B295" s="33" t="s">
        <v>132</v>
      </c>
      <c r="C295" s="32">
        <v>90</v>
      </c>
      <c r="D295" s="39"/>
      <c r="E295" s="38">
        <v>21.57</v>
      </c>
      <c r="F295" s="41">
        <v>9.0500000000000007</v>
      </c>
      <c r="G295" s="38">
        <v>3.46</v>
      </c>
      <c r="H295" s="41">
        <v>163.63999999999999</v>
      </c>
    </row>
    <row r="296" spans="1:8">
      <c r="A296" s="44" t="s">
        <v>26</v>
      </c>
      <c r="B296" s="45" t="s">
        <v>133</v>
      </c>
      <c r="C296" s="44" t="s">
        <v>97</v>
      </c>
      <c r="D296" s="46"/>
      <c r="E296" s="48">
        <v>6.6</v>
      </c>
      <c r="F296" s="47">
        <v>4.3</v>
      </c>
      <c r="G296" s="48">
        <v>42.3</v>
      </c>
      <c r="H296" s="48">
        <v>235</v>
      </c>
    </row>
    <row r="297" spans="1:8">
      <c r="A297" s="32" t="s">
        <v>77</v>
      </c>
      <c r="B297" s="33" t="s">
        <v>78</v>
      </c>
      <c r="C297" s="87" t="s">
        <v>79</v>
      </c>
      <c r="D297" s="39"/>
      <c r="E297" s="88">
        <v>0.06</v>
      </c>
      <c r="F297" s="88">
        <f>0.06</f>
        <v>0.06</v>
      </c>
      <c r="G297" s="88">
        <f>6.7</f>
        <v>6.7</v>
      </c>
      <c r="H297" s="88">
        <v>46.28</v>
      </c>
    </row>
    <row r="298" spans="1:8">
      <c r="A298" s="47"/>
      <c r="B298" s="45" t="s">
        <v>18</v>
      </c>
      <c r="C298" s="44">
        <v>40</v>
      </c>
      <c r="D298" s="46"/>
      <c r="E298" s="47">
        <v>3.16</v>
      </c>
      <c r="F298" s="48">
        <v>0.4</v>
      </c>
      <c r="G298" s="47">
        <v>19.32</v>
      </c>
      <c r="H298" s="44">
        <v>94</v>
      </c>
    </row>
    <row r="299" spans="1:8">
      <c r="A299" s="47"/>
      <c r="B299" s="45" t="s">
        <v>30</v>
      </c>
      <c r="C299" s="44">
        <v>50</v>
      </c>
      <c r="D299" s="46"/>
      <c r="E299" s="48">
        <v>3.3</v>
      </c>
      <c r="F299" s="48">
        <v>0.6</v>
      </c>
      <c r="G299" s="47">
        <v>19.829999999999998</v>
      </c>
      <c r="H299" s="44">
        <v>99</v>
      </c>
    </row>
    <row r="300" spans="1:8">
      <c r="A300" s="50" t="s">
        <v>31</v>
      </c>
      <c r="B300" s="50"/>
      <c r="C300" s="51">
        <v>795</v>
      </c>
      <c r="D300" s="52">
        <v>99</v>
      </c>
      <c r="E300" s="53">
        <f>SUM(E293:E299)</f>
        <v>37.739999999999995</v>
      </c>
      <c r="F300" s="53">
        <f>SUM(F293:F299)</f>
        <v>23.55</v>
      </c>
      <c r="G300" s="53">
        <f>SUM(G293:G299)</f>
        <v>110.55</v>
      </c>
      <c r="H300" s="53">
        <f>SUM(H293:H299)</f>
        <v>808.56999999999994</v>
      </c>
    </row>
    <row r="301" spans="1:8">
      <c r="A301" s="31" t="s">
        <v>32</v>
      </c>
      <c r="B301" s="31"/>
      <c r="C301" s="31"/>
      <c r="D301" s="31"/>
      <c r="E301" s="31"/>
      <c r="F301" s="31"/>
      <c r="G301" s="31"/>
      <c r="H301" s="31"/>
    </row>
    <row r="302" spans="1:8" ht="31.5">
      <c r="A302" s="37">
        <v>421</v>
      </c>
      <c r="B302" s="54" t="s">
        <v>134</v>
      </c>
      <c r="C302" s="37">
        <v>80</v>
      </c>
      <c r="D302" s="37"/>
      <c r="E302" s="98">
        <v>5.72</v>
      </c>
      <c r="F302" s="98">
        <v>10.29</v>
      </c>
      <c r="G302" s="98">
        <v>38.92</v>
      </c>
      <c r="H302" s="98">
        <v>271.27999999999997</v>
      </c>
    </row>
    <row r="303" spans="1:8">
      <c r="A303" s="37">
        <v>378</v>
      </c>
      <c r="B303" s="54" t="s">
        <v>135</v>
      </c>
      <c r="C303" s="37">
        <v>200</v>
      </c>
      <c r="D303" s="37"/>
      <c r="E303" s="77">
        <v>1.61</v>
      </c>
      <c r="F303" s="77">
        <v>1.39</v>
      </c>
      <c r="G303" s="77">
        <v>13.76</v>
      </c>
      <c r="H303" s="77">
        <v>74.34</v>
      </c>
    </row>
    <row r="304" spans="1:8">
      <c r="A304" s="37">
        <v>338</v>
      </c>
      <c r="B304" s="54" t="s">
        <v>35</v>
      </c>
      <c r="C304" s="37">
        <v>100</v>
      </c>
      <c r="D304" s="37"/>
      <c r="E304" s="55">
        <v>0.4</v>
      </c>
      <c r="F304" s="55">
        <v>0.3</v>
      </c>
      <c r="G304" s="55">
        <v>10.3</v>
      </c>
      <c r="H304" s="37">
        <v>47</v>
      </c>
    </row>
    <row r="305" spans="1:8">
      <c r="A305" s="31" t="s">
        <v>36</v>
      </c>
      <c r="B305" s="31"/>
      <c r="C305" s="42">
        <f>SUM(C302:C304)</f>
        <v>380</v>
      </c>
      <c r="D305" s="42"/>
      <c r="E305" s="89">
        <v>9.65</v>
      </c>
      <c r="F305" s="89">
        <v>11.38</v>
      </c>
      <c r="G305" s="89">
        <v>56.34</v>
      </c>
      <c r="H305" s="89">
        <v>368.75</v>
      </c>
    </row>
    <row r="306" spans="1:8">
      <c r="A306" s="56" t="s">
        <v>37</v>
      </c>
      <c r="B306" s="56"/>
      <c r="C306" s="56"/>
      <c r="D306" s="56"/>
      <c r="E306" s="56"/>
      <c r="F306" s="56"/>
      <c r="G306" s="56"/>
      <c r="H306" s="56"/>
    </row>
    <row r="307" spans="1:8">
      <c r="A307" s="44"/>
      <c r="B307" s="45" t="s">
        <v>136</v>
      </c>
      <c r="C307" s="44">
        <v>60</v>
      </c>
      <c r="D307" s="44"/>
      <c r="E307" s="47">
        <v>0.1</v>
      </c>
      <c r="F307" s="47">
        <v>0.8</v>
      </c>
      <c r="G307" s="47">
        <v>1.7</v>
      </c>
      <c r="H307" s="35">
        <f>G307*4+F307*9+E307*4</f>
        <v>14.4</v>
      </c>
    </row>
    <row r="308" spans="1:8">
      <c r="A308" s="44">
        <v>291</v>
      </c>
      <c r="B308" s="45" t="s">
        <v>76</v>
      </c>
      <c r="C308" s="44">
        <v>200</v>
      </c>
      <c r="D308" s="44"/>
      <c r="E308" s="47">
        <v>26.19</v>
      </c>
      <c r="F308" s="47">
        <v>13.39</v>
      </c>
      <c r="G308" s="47">
        <v>35.82</v>
      </c>
      <c r="H308" s="47">
        <v>348.99</v>
      </c>
    </row>
    <row r="309" spans="1:8">
      <c r="A309" s="60">
        <v>376</v>
      </c>
      <c r="B309" s="61" t="s">
        <v>42</v>
      </c>
      <c r="C309" s="60">
        <v>200</v>
      </c>
      <c r="D309" s="60"/>
      <c r="E309" s="62"/>
      <c r="F309" s="62"/>
      <c r="G309" s="63">
        <v>11.09</v>
      </c>
      <c r="H309" s="63">
        <v>44.34</v>
      </c>
    </row>
    <row r="310" spans="1:8">
      <c r="A310" s="60"/>
      <c r="B310" s="61" t="s">
        <v>18</v>
      </c>
      <c r="C310" s="60">
        <v>50</v>
      </c>
      <c r="D310" s="60"/>
      <c r="E310" s="63">
        <v>3.95</v>
      </c>
      <c r="F310" s="64">
        <v>0.5</v>
      </c>
      <c r="G310" s="63">
        <v>24.15</v>
      </c>
      <c r="H310" s="64">
        <v>117.5</v>
      </c>
    </row>
    <row r="311" spans="1:8">
      <c r="A311" s="56" t="s">
        <v>43</v>
      </c>
      <c r="B311" s="56"/>
      <c r="C311" s="65">
        <f>SUM(C307:C310)</f>
        <v>510</v>
      </c>
      <c r="D311" s="65"/>
      <c r="E311" s="85">
        <f>SUM(E307:E310)</f>
        <v>30.240000000000002</v>
      </c>
      <c r="F311" s="85">
        <f>SUM(F307:F310)</f>
        <v>14.690000000000001</v>
      </c>
      <c r="G311" s="85">
        <f>SUM(G307:G310)</f>
        <v>72.759999999999991</v>
      </c>
      <c r="H311" s="85">
        <f>SUM(H307:H310)</f>
        <v>525.23</v>
      </c>
    </row>
    <row r="312" spans="1:8">
      <c r="A312" s="56" t="s">
        <v>44</v>
      </c>
      <c r="B312" s="56"/>
      <c r="C312" s="56"/>
      <c r="D312" s="56"/>
      <c r="E312" s="56"/>
      <c r="F312" s="56"/>
      <c r="G312" s="56"/>
      <c r="H312" s="56"/>
    </row>
    <row r="313" spans="1:8">
      <c r="A313" s="60">
        <v>376.03</v>
      </c>
      <c r="B313" s="61" t="s">
        <v>65</v>
      </c>
      <c r="C313" s="60">
        <v>200</v>
      </c>
      <c r="D313" s="60"/>
      <c r="E313" s="64">
        <v>5.8</v>
      </c>
      <c r="F313" s="60">
        <v>5</v>
      </c>
      <c r="G313" s="60">
        <v>8</v>
      </c>
      <c r="H313" s="60">
        <v>106</v>
      </c>
    </row>
    <row r="314" spans="1:8">
      <c r="A314" s="60"/>
      <c r="B314" s="70" t="s">
        <v>66</v>
      </c>
      <c r="C314" s="71">
        <v>21</v>
      </c>
      <c r="D314" s="71"/>
      <c r="E314" s="84">
        <v>0.74</v>
      </c>
      <c r="F314" s="84">
        <v>7.35</v>
      </c>
      <c r="G314" s="84">
        <v>11.34</v>
      </c>
      <c r="H314" s="73">
        <v>115.5</v>
      </c>
    </row>
    <row r="315" spans="1:8">
      <c r="A315" s="56" t="s">
        <v>47</v>
      </c>
      <c r="B315" s="56"/>
      <c r="C315" s="65">
        <f>SUM(C313:C314)</f>
        <v>221</v>
      </c>
      <c r="D315" s="65"/>
      <c r="E315" s="66">
        <f>SUM(E313:E314)</f>
        <v>6.54</v>
      </c>
      <c r="F315" s="66">
        <f>SUM(F313:F314)</f>
        <v>12.35</v>
      </c>
      <c r="G315" s="66">
        <f>SUM(G313:G314)</f>
        <v>19.34</v>
      </c>
      <c r="H315" s="66">
        <f>SUM(H313:H314)</f>
        <v>221.5</v>
      </c>
    </row>
    <row r="316" spans="1:8">
      <c r="A316" s="31" t="s">
        <v>48</v>
      </c>
      <c r="B316" s="31"/>
      <c r="C316" s="74">
        <f>C291+C300+C305+C311+C315</f>
        <v>2471</v>
      </c>
      <c r="D316" s="74"/>
      <c r="E316" s="100">
        <f>E291+E300+E305+E311+E315</f>
        <v>104.08</v>
      </c>
      <c r="F316" s="100">
        <f>F291+F300+F305+F311+F315</f>
        <v>89.42</v>
      </c>
      <c r="G316" s="100">
        <f>G291+G300+G305+G311+G315</f>
        <v>347.71999999999997</v>
      </c>
      <c r="H316" s="100">
        <f>H291+H300+H305+H311+H315</f>
        <v>2601.39</v>
      </c>
    </row>
    <row r="317" spans="1:8">
      <c r="A317" s="22"/>
      <c r="B317" s="23"/>
      <c r="C317" s="23"/>
      <c r="D317" s="23"/>
      <c r="E317" s="23"/>
      <c r="F317" s="23"/>
      <c r="G317" s="23"/>
      <c r="H317" s="23"/>
    </row>
    <row r="318" spans="1:8" ht="15">
      <c r="A318" s="26"/>
      <c r="B318" s="26"/>
      <c r="C318" s="26"/>
      <c r="D318" s="26"/>
      <c r="E318" s="26"/>
      <c r="F318" s="26"/>
      <c r="G318" s="26"/>
      <c r="H318" s="26"/>
    </row>
    <row r="319" spans="1:8">
      <c r="A319" s="24" t="s">
        <v>4</v>
      </c>
      <c r="B319" s="25">
        <v>9</v>
      </c>
      <c r="C319" s="25"/>
      <c r="D319" s="25"/>
      <c r="E319" s="25"/>
      <c r="F319" s="26"/>
      <c r="G319" s="26"/>
      <c r="H319" s="26"/>
    </row>
    <row r="320" spans="1:8">
      <c r="A320" s="27" t="s">
        <v>5</v>
      </c>
      <c r="B320" s="28" t="s">
        <v>6</v>
      </c>
      <c r="C320" s="28" t="s">
        <v>7</v>
      </c>
      <c r="D320" s="29"/>
      <c r="E320" s="28" t="s">
        <v>8</v>
      </c>
      <c r="F320" s="28"/>
      <c r="G320" s="28"/>
      <c r="H320" s="28" t="s">
        <v>9</v>
      </c>
    </row>
    <row r="321" spans="1:8">
      <c r="A321" s="27"/>
      <c r="B321" s="28"/>
      <c r="C321" s="28"/>
      <c r="D321" s="29"/>
      <c r="E321" s="29" t="s">
        <v>10</v>
      </c>
      <c r="F321" s="29" t="s">
        <v>11</v>
      </c>
      <c r="G321" s="29" t="s">
        <v>12</v>
      </c>
      <c r="H321" s="28"/>
    </row>
    <row r="322" spans="1:8">
      <c r="A322" s="30">
        <v>1</v>
      </c>
      <c r="B322" s="30">
        <v>2</v>
      </c>
      <c r="C322" s="30">
        <v>3</v>
      </c>
      <c r="D322" s="30"/>
      <c r="E322" s="30">
        <v>4</v>
      </c>
      <c r="F322" s="30">
        <v>5</v>
      </c>
      <c r="G322" s="30">
        <v>6</v>
      </c>
      <c r="H322" s="30">
        <v>7</v>
      </c>
    </row>
    <row r="323" spans="1:8">
      <c r="A323" s="31" t="s">
        <v>13</v>
      </c>
      <c r="B323" s="31"/>
      <c r="C323" s="31"/>
      <c r="D323" s="31"/>
      <c r="E323" s="31"/>
      <c r="F323" s="31"/>
      <c r="G323" s="31"/>
      <c r="H323" s="31"/>
    </row>
    <row r="324" spans="1:8">
      <c r="A324" s="37"/>
      <c r="B324" s="54" t="s">
        <v>14</v>
      </c>
      <c r="C324" s="37">
        <v>15</v>
      </c>
      <c r="D324" s="76"/>
      <c r="E324" s="77">
        <v>1.94</v>
      </c>
      <c r="F324" s="77">
        <v>3.27</v>
      </c>
      <c r="G324" s="77">
        <v>0.28999999999999998</v>
      </c>
      <c r="H324" s="55">
        <v>38.4</v>
      </c>
    </row>
    <row r="325" spans="1:8">
      <c r="A325" s="92">
        <v>16</v>
      </c>
      <c r="B325" s="54" t="s">
        <v>49</v>
      </c>
      <c r="C325" s="37">
        <v>15</v>
      </c>
      <c r="D325" s="76"/>
      <c r="E325" s="55">
        <v>3.9</v>
      </c>
      <c r="F325" s="77">
        <v>3.92</v>
      </c>
      <c r="G325" s="78"/>
      <c r="H325" s="38">
        <v>11.09</v>
      </c>
    </row>
    <row r="326" spans="1:8">
      <c r="A326" s="92">
        <v>173</v>
      </c>
      <c r="B326" s="54" t="s">
        <v>137</v>
      </c>
      <c r="C326" s="37">
        <v>250</v>
      </c>
      <c r="D326" s="76"/>
      <c r="E326" s="77">
        <v>6.43</v>
      </c>
      <c r="F326" s="77">
        <v>6.56</v>
      </c>
      <c r="G326" s="77">
        <v>38.799999999999997</v>
      </c>
      <c r="H326" s="77">
        <v>239.65</v>
      </c>
    </row>
    <row r="327" spans="1:8">
      <c r="A327" s="37">
        <v>382</v>
      </c>
      <c r="B327" s="33" t="s">
        <v>34</v>
      </c>
      <c r="C327" s="32">
        <v>180</v>
      </c>
      <c r="D327" s="39"/>
      <c r="E327" s="38">
        <v>3.5</v>
      </c>
      <c r="F327" s="38">
        <v>2.9</v>
      </c>
      <c r="G327" s="38">
        <v>22.58</v>
      </c>
      <c r="H327" s="38">
        <v>129.87</v>
      </c>
    </row>
    <row r="328" spans="1:8">
      <c r="A328" s="37"/>
      <c r="B328" s="33" t="s">
        <v>18</v>
      </c>
      <c r="C328" s="34">
        <v>30</v>
      </c>
      <c r="D328" s="76"/>
      <c r="E328" s="35">
        <v>2.37</v>
      </c>
      <c r="F328" s="36">
        <v>0.3</v>
      </c>
      <c r="G328" s="35">
        <v>14.49</v>
      </c>
      <c r="H328" s="36">
        <v>70.5</v>
      </c>
    </row>
    <row r="329" spans="1:8">
      <c r="A329" s="37"/>
      <c r="B329" s="33" t="s">
        <v>51</v>
      </c>
      <c r="C329" s="32">
        <v>100</v>
      </c>
      <c r="D329" s="76"/>
      <c r="E329" s="41">
        <v>0.4</v>
      </c>
      <c r="F329" s="41">
        <v>0.4</v>
      </c>
      <c r="G329" s="41">
        <v>9.8000000000000007</v>
      </c>
      <c r="H329" s="41">
        <v>47</v>
      </c>
    </row>
    <row r="330" spans="1:8">
      <c r="A330" s="31" t="s">
        <v>20</v>
      </c>
      <c r="B330" s="31"/>
      <c r="C330" s="42">
        <f>SUM(C324:C329)</f>
        <v>590</v>
      </c>
      <c r="D330" s="42"/>
      <c r="E330" s="126">
        <f>SUM(E324:E329)</f>
        <v>18.54</v>
      </c>
      <c r="F330" s="126">
        <f>SUM(F324:F329)</f>
        <v>17.349999999999998</v>
      </c>
      <c r="G330" s="126">
        <f>SUM(G324:G329)</f>
        <v>85.96</v>
      </c>
      <c r="H330" s="126">
        <f>SUM(H324:H329)</f>
        <v>536.51</v>
      </c>
    </row>
    <row r="331" spans="1:8">
      <c r="A331" s="31" t="s">
        <v>21</v>
      </c>
      <c r="B331" s="31"/>
      <c r="C331" s="31"/>
      <c r="D331" s="31"/>
      <c r="E331" s="31"/>
      <c r="F331" s="31"/>
      <c r="G331" s="31"/>
      <c r="H331" s="31"/>
    </row>
    <row r="332" spans="1:8">
      <c r="A332" s="44"/>
      <c r="B332" s="49" t="s">
        <v>138</v>
      </c>
      <c r="C332" s="44">
        <v>60</v>
      </c>
      <c r="D332" s="47"/>
      <c r="E332" s="47">
        <v>1.2</v>
      </c>
      <c r="F332" s="47">
        <v>4.2</v>
      </c>
      <c r="G332" s="47">
        <v>4.4400000000000004</v>
      </c>
      <c r="H332" s="35">
        <f>G332*4+F332*9+E332*4</f>
        <v>60.36</v>
      </c>
    </row>
    <row r="333" spans="1:8">
      <c r="A333" s="44" t="s">
        <v>139</v>
      </c>
      <c r="B333" s="127" t="s">
        <v>140</v>
      </c>
      <c r="C333" s="44">
        <v>250</v>
      </c>
      <c r="D333" s="46"/>
      <c r="E333" s="48">
        <v>14.37</v>
      </c>
      <c r="F333" s="47">
        <v>9.66</v>
      </c>
      <c r="G333" s="47">
        <v>16.399999999999999</v>
      </c>
      <c r="H333" s="35">
        <v>210.47</v>
      </c>
    </row>
    <row r="334" spans="1:8">
      <c r="A334" s="34"/>
      <c r="B334" s="81" t="s">
        <v>109</v>
      </c>
      <c r="C334" s="34">
        <v>100</v>
      </c>
      <c r="D334" s="46"/>
      <c r="E334" s="35">
        <v>13</v>
      </c>
      <c r="F334" s="36">
        <v>25</v>
      </c>
      <c r="G334" s="35">
        <v>0</v>
      </c>
      <c r="H334" s="36">
        <v>277</v>
      </c>
    </row>
    <row r="335" spans="1:8" ht="31.5">
      <c r="A335" s="92" t="s">
        <v>141</v>
      </c>
      <c r="B335" s="91" t="s">
        <v>142</v>
      </c>
      <c r="C335" s="92">
        <v>155</v>
      </c>
      <c r="D335" s="46"/>
      <c r="E335" s="94">
        <v>6.6</v>
      </c>
      <c r="F335" s="94">
        <v>8.9</v>
      </c>
      <c r="G335" s="94">
        <v>32.4</v>
      </c>
      <c r="H335" s="94">
        <v>237</v>
      </c>
    </row>
    <row r="336" spans="1:8">
      <c r="A336" s="47" t="s">
        <v>28</v>
      </c>
      <c r="B336" s="45" t="s">
        <v>29</v>
      </c>
      <c r="C336" s="44">
        <v>200</v>
      </c>
      <c r="D336" s="46"/>
      <c r="E336" s="47">
        <v>0.16</v>
      </c>
      <c r="F336" s="47">
        <v>0.16</v>
      </c>
      <c r="G336" s="48">
        <v>14.9</v>
      </c>
      <c r="H336" s="47">
        <v>62.69</v>
      </c>
    </row>
    <row r="337" spans="1:8">
      <c r="A337" s="47"/>
      <c r="B337" s="45" t="s">
        <v>18</v>
      </c>
      <c r="C337" s="44">
        <v>40</v>
      </c>
      <c r="D337" s="46"/>
      <c r="E337" s="47">
        <v>3.16</v>
      </c>
      <c r="F337" s="48">
        <v>0.4</v>
      </c>
      <c r="G337" s="47">
        <v>19.32</v>
      </c>
      <c r="H337" s="44">
        <v>94</v>
      </c>
    </row>
    <row r="338" spans="1:8">
      <c r="A338" s="47"/>
      <c r="B338" s="45" t="s">
        <v>30</v>
      </c>
      <c r="C338" s="44">
        <v>50</v>
      </c>
      <c r="D338" s="52"/>
      <c r="E338" s="48">
        <v>3.3</v>
      </c>
      <c r="F338" s="48">
        <v>0.6</v>
      </c>
      <c r="G338" s="47">
        <v>19.829999999999998</v>
      </c>
      <c r="H338" s="44">
        <v>99</v>
      </c>
    </row>
    <row r="339" spans="1:8">
      <c r="A339" s="50" t="s">
        <v>31</v>
      </c>
      <c r="B339" s="50"/>
      <c r="C339" s="51">
        <f>SUM(C332:C338)</f>
        <v>855</v>
      </c>
      <c r="D339" s="52"/>
      <c r="E339" s="53">
        <f>SUM(E332:E338)</f>
        <v>41.789999999999992</v>
      </c>
      <c r="F339" s="53">
        <f>SUM(F332:F338)</f>
        <v>48.919999999999995</v>
      </c>
      <c r="G339" s="53">
        <f>SUM(G332:G338)</f>
        <v>107.29</v>
      </c>
      <c r="H339" s="53">
        <f>SUM(H332:H338)</f>
        <v>1040.52</v>
      </c>
    </row>
    <row r="340" spans="1:8">
      <c r="A340" s="31" t="s">
        <v>32</v>
      </c>
      <c r="B340" s="31"/>
      <c r="C340" s="31"/>
      <c r="D340" s="31"/>
      <c r="E340" s="31"/>
      <c r="F340" s="31"/>
      <c r="G340" s="31"/>
      <c r="H340" s="31"/>
    </row>
    <row r="341" spans="1:8">
      <c r="A341" s="37">
        <v>446</v>
      </c>
      <c r="B341" s="54" t="s">
        <v>59</v>
      </c>
      <c r="C341" s="37">
        <v>80</v>
      </c>
      <c r="D341" s="37"/>
      <c r="E341" s="77">
        <v>5.5</v>
      </c>
      <c r="F341" s="77">
        <v>17.5</v>
      </c>
      <c r="G341" s="55">
        <v>32.119999999999997</v>
      </c>
      <c r="H341" s="77">
        <v>319.85000000000002</v>
      </c>
    </row>
    <row r="342" spans="1:8">
      <c r="A342" s="37">
        <v>376</v>
      </c>
      <c r="B342" s="54" t="s">
        <v>42</v>
      </c>
      <c r="C342" s="37">
        <v>200</v>
      </c>
      <c r="D342" s="37"/>
      <c r="E342" s="78"/>
      <c r="F342" s="78"/>
      <c r="G342" s="77">
        <v>11.09</v>
      </c>
      <c r="H342" s="77">
        <v>44.34</v>
      </c>
    </row>
    <row r="343" spans="1:8">
      <c r="A343" s="37">
        <v>338</v>
      </c>
      <c r="B343" s="54" t="s">
        <v>61</v>
      </c>
      <c r="C343" s="37">
        <v>100</v>
      </c>
      <c r="D343" s="37"/>
      <c r="E343" s="55">
        <v>0.4</v>
      </c>
      <c r="F343" s="55">
        <v>0.4</v>
      </c>
      <c r="G343" s="55">
        <v>9.8000000000000007</v>
      </c>
      <c r="H343" s="37">
        <v>47</v>
      </c>
    </row>
    <row r="344" spans="1:8">
      <c r="A344" s="31" t="s">
        <v>36</v>
      </c>
      <c r="B344" s="31"/>
      <c r="C344" s="42">
        <f>SUM(C341:C343)</f>
        <v>380</v>
      </c>
      <c r="D344" s="42"/>
      <c r="E344" s="43">
        <f>SUM(E341:E343)</f>
        <v>5.9</v>
      </c>
      <c r="F344" s="43">
        <f>SUM(F341:F343)</f>
        <v>17.899999999999999</v>
      </c>
      <c r="G344" s="43">
        <f>SUM(G341:G343)</f>
        <v>53.009999999999991</v>
      </c>
      <c r="H344" s="43">
        <f>SUM(H341:H343)</f>
        <v>411.19000000000005</v>
      </c>
    </row>
    <row r="345" spans="1:8">
      <c r="A345" s="56" t="s">
        <v>37</v>
      </c>
      <c r="B345" s="56"/>
      <c r="C345" s="56"/>
      <c r="D345" s="56"/>
      <c r="E345" s="56"/>
      <c r="F345" s="56"/>
      <c r="G345" s="56"/>
      <c r="H345" s="56"/>
    </row>
    <row r="346" spans="1:8">
      <c r="A346" s="83" t="s">
        <v>71</v>
      </c>
      <c r="B346" s="79" t="s">
        <v>72</v>
      </c>
      <c r="C346" s="46">
        <v>60</v>
      </c>
      <c r="D346" s="46"/>
      <c r="E346" s="72">
        <v>1.66</v>
      </c>
      <c r="F346" s="72">
        <v>4.5</v>
      </c>
      <c r="G346" s="72">
        <v>7.01</v>
      </c>
      <c r="H346" s="72">
        <f>G346*4+F346*9+E346*4</f>
        <v>75.179999999999993</v>
      </c>
    </row>
    <row r="347" spans="1:8">
      <c r="A347" s="60">
        <v>214</v>
      </c>
      <c r="B347" s="61" t="s">
        <v>143</v>
      </c>
      <c r="C347" s="60">
        <v>200</v>
      </c>
      <c r="D347" s="60"/>
      <c r="E347" s="63">
        <v>14.06</v>
      </c>
      <c r="F347" s="63">
        <v>10.96</v>
      </c>
      <c r="G347" s="63">
        <v>20.66</v>
      </c>
      <c r="H347" s="63">
        <v>237.07</v>
      </c>
    </row>
    <row r="348" spans="1:8">
      <c r="A348" s="60">
        <v>378</v>
      </c>
      <c r="B348" s="61" t="s">
        <v>135</v>
      </c>
      <c r="C348" s="60">
        <v>200</v>
      </c>
      <c r="D348" s="60"/>
      <c r="E348" s="63">
        <v>1.61</v>
      </c>
      <c r="F348" s="63">
        <v>1.39</v>
      </c>
      <c r="G348" s="63">
        <v>13.76</v>
      </c>
      <c r="H348" s="63">
        <v>74.34</v>
      </c>
    </row>
    <row r="349" spans="1:8">
      <c r="A349" s="60"/>
      <c r="B349" s="61" t="s">
        <v>18</v>
      </c>
      <c r="C349" s="60">
        <v>50</v>
      </c>
      <c r="D349" s="60"/>
      <c r="E349" s="63">
        <v>3.95</v>
      </c>
      <c r="F349" s="64">
        <v>0.5</v>
      </c>
      <c r="G349" s="63">
        <v>24.15</v>
      </c>
      <c r="H349" s="64">
        <v>117.5</v>
      </c>
    </row>
    <row r="350" spans="1:8">
      <c r="A350" s="56" t="s">
        <v>43</v>
      </c>
      <c r="B350" s="56"/>
      <c r="C350" s="65">
        <f>SUM(C346:C349)</f>
        <v>510</v>
      </c>
      <c r="D350" s="65"/>
      <c r="E350" s="85">
        <f>SUM(E346:E349)</f>
        <v>21.28</v>
      </c>
      <c r="F350" s="85">
        <f>SUM(F346:F349)</f>
        <v>17.350000000000001</v>
      </c>
      <c r="G350" s="85">
        <f>SUM(G346:G349)</f>
        <v>65.58</v>
      </c>
      <c r="H350" s="85">
        <f>SUM(H346:H349)</f>
        <v>504.09000000000003</v>
      </c>
    </row>
    <row r="351" spans="1:8">
      <c r="A351" s="56" t="s">
        <v>44</v>
      </c>
      <c r="B351" s="56"/>
      <c r="C351" s="56"/>
      <c r="D351" s="56"/>
      <c r="E351" s="56"/>
      <c r="F351" s="56"/>
      <c r="G351" s="56"/>
      <c r="H351" s="56"/>
    </row>
    <row r="352" spans="1:8">
      <c r="A352" s="67">
        <v>376.02</v>
      </c>
      <c r="B352" s="68" t="s">
        <v>45</v>
      </c>
      <c r="C352" s="67">
        <v>200</v>
      </c>
      <c r="D352" s="67"/>
      <c r="E352" s="69">
        <v>5.6</v>
      </c>
      <c r="F352" s="67">
        <v>4.8</v>
      </c>
      <c r="G352" s="69">
        <v>30</v>
      </c>
      <c r="H352" s="67">
        <v>186</v>
      </c>
    </row>
    <row r="353" spans="1:8">
      <c r="A353" s="67"/>
      <c r="B353" s="70" t="s">
        <v>46</v>
      </c>
      <c r="C353" s="71">
        <v>22</v>
      </c>
      <c r="D353" s="71"/>
      <c r="E353" s="72">
        <v>0.45</v>
      </c>
      <c r="F353" s="72">
        <v>2.86</v>
      </c>
      <c r="G353" s="72">
        <v>10.43</v>
      </c>
      <c r="H353" s="73">
        <f>(E353+G353)*4+F353*9</f>
        <v>69.259999999999991</v>
      </c>
    </row>
    <row r="354" spans="1:8">
      <c r="A354" s="56" t="s">
        <v>47</v>
      </c>
      <c r="B354" s="56"/>
      <c r="C354" s="65">
        <f>SUM(C352:C353)</f>
        <v>222</v>
      </c>
      <c r="D354" s="65"/>
      <c r="E354" s="66">
        <f>SUM(E352:E353)</f>
        <v>6.05</v>
      </c>
      <c r="F354" s="66">
        <f>SUM(F352:F353)</f>
        <v>7.66</v>
      </c>
      <c r="G354" s="66">
        <f>SUM(G352:G353)</f>
        <v>40.43</v>
      </c>
      <c r="H354" s="66">
        <f>SUM(H352:H353)</f>
        <v>255.26</v>
      </c>
    </row>
    <row r="355" spans="1:8">
      <c r="A355" s="31" t="s">
        <v>48</v>
      </c>
      <c r="B355" s="31"/>
      <c r="C355" s="74">
        <f>C354+C350+C344+C339+C330</f>
        <v>2557</v>
      </c>
      <c r="D355" s="74"/>
      <c r="E355" s="100">
        <f>E354+E350+E344+E339+E330</f>
        <v>93.56</v>
      </c>
      <c r="F355" s="100">
        <f>F354+F350+F344+F339+F330</f>
        <v>109.17999999999998</v>
      </c>
      <c r="G355" s="100">
        <f>G354+G350+G344+G339+G330</f>
        <v>352.27</v>
      </c>
      <c r="H355" s="100">
        <f>H354+H350+H344+H339+H330</f>
        <v>2747.5699999999997</v>
      </c>
    </row>
    <row r="356" spans="1:8">
      <c r="A356" s="22"/>
      <c r="B356" s="23"/>
      <c r="C356" s="23"/>
      <c r="D356" s="23"/>
      <c r="E356" s="23"/>
      <c r="F356" s="23"/>
      <c r="G356" s="23"/>
      <c r="H356" s="23"/>
    </row>
    <row r="357" spans="1:8" ht="15">
      <c r="A357" s="26"/>
      <c r="B357" s="26"/>
      <c r="C357" s="26"/>
      <c r="D357" s="26"/>
      <c r="E357" s="26"/>
      <c r="F357" s="26"/>
      <c r="G357" s="26"/>
      <c r="H357" s="26"/>
    </row>
    <row r="358" spans="1:8">
      <c r="A358" s="24" t="s">
        <v>4</v>
      </c>
      <c r="B358" s="25">
        <v>10</v>
      </c>
      <c r="C358" s="25"/>
      <c r="D358" s="25"/>
      <c r="E358" s="25"/>
      <c r="F358" s="26"/>
      <c r="G358" s="26"/>
      <c r="H358" s="26"/>
    </row>
    <row r="359" spans="1:8">
      <c r="A359" s="27" t="s">
        <v>5</v>
      </c>
      <c r="B359" s="28" t="s">
        <v>6</v>
      </c>
      <c r="C359" s="28" t="s">
        <v>7</v>
      </c>
      <c r="D359" s="29"/>
      <c r="E359" s="28" t="s">
        <v>8</v>
      </c>
      <c r="F359" s="28"/>
      <c r="G359" s="28"/>
      <c r="H359" s="28" t="s">
        <v>9</v>
      </c>
    </row>
    <row r="360" spans="1:8">
      <c r="A360" s="27"/>
      <c r="B360" s="28"/>
      <c r="C360" s="28"/>
      <c r="D360" s="29"/>
      <c r="E360" s="29" t="s">
        <v>10</v>
      </c>
      <c r="F360" s="29" t="s">
        <v>11</v>
      </c>
      <c r="G360" s="29" t="s">
        <v>12</v>
      </c>
      <c r="H360" s="28"/>
    </row>
    <row r="361" spans="1:8">
      <c r="A361" s="30">
        <v>1</v>
      </c>
      <c r="B361" s="30">
        <v>2</v>
      </c>
      <c r="C361" s="30">
        <v>3</v>
      </c>
      <c r="D361" s="30"/>
      <c r="E361" s="30">
        <v>4</v>
      </c>
      <c r="F361" s="30">
        <v>5</v>
      </c>
      <c r="G361" s="30">
        <v>6</v>
      </c>
      <c r="H361" s="30">
        <v>7</v>
      </c>
    </row>
    <row r="362" spans="1:8">
      <c r="A362" s="31" t="s">
        <v>13</v>
      </c>
      <c r="B362" s="31"/>
      <c r="C362" s="31"/>
      <c r="D362" s="31"/>
      <c r="E362" s="31"/>
      <c r="F362" s="31"/>
      <c r="G362" s="31"/>
      <c r="H362" s="31"/>
    </row>
    <row r="363" spans="1:8" ht="31.5">
      <c r="A363" s="37">
        <v>175.04</v>
      </c>
      <c r="B363" s="33" t="s">
        <v>87</v>
      </c>
      <c r="C363" s="32">
        <v>200</v>
      </c>
      <c r="D363" s="38"/>
      <c r="E363" s="38">
        <v>6.96</v>
      </c>
      <c r="F363" s="38">
        <v>7.42</v>
      </c>
      <c r="G363" s="38">
        <v>34.68</v>
      </c>
      <c r="H363" s="38">
        <v>232.05</v>
      </c>
    </row>
    <row r="364" spans="1:8" ht="31.5">
      <c r="A364" s="37">
        <v>486</v>
      </c>
      <c r="B364" s="33" t="s">
        <v>144</v>
      </c>
      <c r="C364" s="32">
        <v>100</v>
      </c>
      <c r="D364" s="83"/>
      <c r="E364" s="38">
        <v>7.63</v>
      </c>
      <c r="F364" s="38">
        <v>8.16</v>
      </c>
      <c r="G364" s="38">
        <v>31.26</v>
      </c>
      <c r="H364" s="38">
        <v>232.42</v>
      </c>
    </row>
    <row r="365" spans="1:8">
      <c r="A365" s="37">
        <v>382</v>
      </c>
      <c r="B365" s="33" t="s">
        <v>34</v>
      </c>
      <c r="C365" s="32">
        <v>180</v>
      </c>
      <c r="D365" s="39"/>
      <c r="E365" s="38">
        <v>3.5</v>
      </c>
      <c r="F365" s="38">
        <v>2.9</v>
      </c>
      <c r="G365" s="38">
        <v>22.58</v>
      </c>
      <c r="H365" s="38">
        <v>129.87</v>
      </c>
    </row>
    <row r="366" spans="1:8">
      <c r="A366" s="37">
        <v>338</v>
      </c>
      <c r="B366" s="33" t="s">
        <v>99</v>
      </c>
      <c r="C366" s="34">
        <v>100</v>
      </c>
      <c r="D366" s="35"/>
      <c r="E366" s="36">
        <v>2.25</v>
      </c>
      <c r="F366" s="36">
        <v>0.3</v>
      </c>
      <c r="G366" s="36">
        <v>32.700000000000003</v>
      </c>
      <c r="H366" s="38">
        <f>G366*4+F366*9+E366*4</f>
        <v>142.5</v>
      </c>
    </row>
    <row r="367" spans="1:8">
      <c r="A367" s="31" t="s">
        <v>20</v>
      </c>
      <c r="B367" s="31"/>
      <c r="C367" s="42">
        <f>SUM(C363:C366)</f>
        <v>580</v>
      </c>
      <c r="D367" s="42"/>
      <c r="E367" s="43">
        <f>SUM(E363:E366)</f>
        <v>20.34</v>
      </c>
      <c r="F367" s="43">
        <f>SUM(F363:F366)</f>
        <v>18.78</v>
      </c>
      <c r="G367" s="43">
        <f>SUM(G363:G366)</f>
        <v>121.22</v>
      </c>
      <c r="H367" s="43">
        <f>SUM(H363:H366)</f>
        <v>736.84</v>
      </c>
    </row>
    <row r="368" spans="1:8">
      <c r="A368" s="31" t="s">
        <v>21</v>
      </c>
      <c r="B368" s="31"/>
      <c r="C368" s="31"/>
      <c r="D368" s="31"/>
      <c r="E368" s="31"/>
      <c r="F368" s="31"/>
      <c r="G368" s="31"/>
      <c r="H368" s="31"/>
    </row>
    <row r="369" spans="1:8">
      <c r="A369" s="44"/>
      <c r="B369" s="45" t="s">
        <v>145</v>
      </c>
      <c r="C369" s="44">
        <v>60</v>
      </c>
      <c r="D369" s="46"/>
      <c r="E369" s="47">
        <v>1.57</v>
      </c>
      <c r="F369" s="47">
        <v>8.23</v>
      </c>
      <c r="G369" s="47">
        <v>7.78</v>
      </c>
      <c r="H369" s="35">
        <f>G369*4+F369*9+E369*4</f>
        <v>111.47000000000001</v>
      </c>
    </row>
    <row r="370" spans="1:8">
      <c r="A370" s="83" t="s">
        <v>73</v>
      </c>
      <c r="B370" s="45" t="s">
        <v>74</v>
      </c>
      <c r="C370" s="46">
        <v>200</v>
      </c>
      <c r="D370" s="46"/>
      <c r="E370" s="48">
        <v>4.7</v>
      </c>
      <c r="F370" s="47">
        <v>4.3</v>
      </c>
      <c r="G370" s="47">
        <v>15.42</v>
      </c>
      <c r="H370" s="48">
        <v>102.7</v>
      </c>
    </row>
    <row r="371" spans="1:8">
      <c r="A371" s="47"/>
      <c r="B371" s="33" t="s">
        <v>146</v>
      </c>
      <c r="C371" s="34" t="s">
        <v>147</v>
      </c>
      <c r="D371" s="46"/>
      <c r="E371" s="35">
        <v>9</v>
      </c>
      <c r="F371" s="36">
        <v>10.35</v>
      </c>
      <c r="G371" s="35">
        <v>11.19</v>
      </c>
      <c r="H371" s="36">
        <v>173.92</v>
      </c>
    </row>
    <row r="372" spans="1:8">
      <c r="A372" s="47"/>
      <c r="B372" s="33" t="s">
        <v>148</v>
      </c>
      <c r="C372" s="34">
        <v>150</v>
      </c>
      <c r="D372" s="46"/>
      <c r="E372" s="35">
        <v>3.45</v>
      </c>
      <c r="F372" s="35">
        <v>4.1900000000000004</v>
      </c>
      <c r="G372" s="35">
        <v>18.96</v>
      </c>
      <c r="H372" s="35">
        <f>G372*4+F372*9+E372*4</f>
        <v>127.35000000000001</v>
      </c>
    </row>
    <row r="373" spans="1:8">
      <c r="A373" s="44" t="s">
        <v>57</v>
      </c>
      <c r="B373" s="45" t="s">
        <v>58</v>
      </c>
      <c r="C373" s="57">
        <v>200</v>
      </c>
      <c r="D373" s="46"/>
      <c r="E373" s="59">
        <v>0.59</v>
      </c>
      <c r="F373" s="59">
        <v>0.05</v>
      </c>
      <c r="G373" s="59">
        <v>18.579999999999998</v>
      </c>
      <c r="H373" s="59">
        <v>77.94</v>
      </c>
    </row>
    <row r="374" spans="1:8">
      <c r="A374" s="47"/>
      <c r="B374" s="45" t="s">
        <v>18</v>
      </c>
      <c r="C374" s="44">
        <v>40</v>
      </c>
      <c r="D374" s="46"/>
      <c r="E374" s="47">
        <v>3.16</v>
      </c>
      <c r="F374" s="48">
        <v>0.4</v>
      </c>
      <c r="G374" s="47">
        <v>19.32</v>
      </c>
      <c r="H374" s="44">
        <v>94</v>
      </c>
    </row>
    <row r="375" spans="1:8">
      <c r="A375" s="47"/>
      <c r="B375" s="45" t="s">
        <v>30</v>
      </c>
      <c r="C375" s="44">
        <v>50</v>
      </c>
      <c r="D375" s="46"/>
      <c r="E375" s="48">
        <v>3.3</v>
      </c>
      <c r="F375" s="48">
        <v>0.6</v>
      </c>
      <c r="G375" s="47">
        <v>19.829999999999998</v>
      </c>
      <c r="H375" s="44">
        <v>99</v>
      </c>
    </row>
    <row r="376" spans="1:8">
      <c r="A376" s="50" t="s">
        <v>31</v>
      </c>
      <c r="B376" s="50"/>
      <c r="C376" s="51">
        <v>900</v>
      </c>
      <c r="D376" s="52"/>
      <c r="E376" s="53">
        <f>SUM(E369:E375)</f>
        <v>25.77</v>
      </c>
      <c r="F376" s="53">
        <f>SUM(F369:F375)</f>
        <v>28.120000000000005</v>
      </c>
      <c r="G376" s="53">
        <f>SUM(G369:G375)</f>
        <v>111.08</v>
      </c>
      <c r="H376" s="53">
        <f>SUM(H369:H375)</f>
        <v>786.38000000000011</v>
      </c>
    </row>
    <row r="377" spans="1:8">
      <c r="A377" s="31" t="s">
        <v>32</v>
      </c>
      <c r="B377" s="31"/>
      <c r="C377" s="31"/>
      <c r="D377" s="31"/>
      <c r="E377" s="31"/>
      <c r="F377" s="31"/>
      <c r="G377" s="31"/>
      <c r="H377" s="31"/>
    </row>
    <row r="378" spans="1:8">
      <c r="A378" s="37">
        <v>421</v>
      </c>
      <c r="B378" s="54" t="s">
        <v>33</v>
      </c>
      <c r="C378" s="37">
        <v>42</v>
      </c>
      <c r="D378" s="37"/>
      <c r="E378" s="41">
        <v>3.5</v>
      </c>
      <c r="F378" s="41">
        <v>4</v>
      </c>
      <c r="G378" s="41">
        <v>16</v>
      </c>
      <c r="H378" s="32">
        <v>110</v>
      </c>
    </row>
    <row r="379" spans="1:8">
      <c r="A379" s="37">
        <v>377</v>
      </c>
      <c r="B379" s="54" t="s">
        <v>84</v>
      </c>
      <c r="C379" s="37">
        <v>200</v>
      </c>
      <c r="D379" s="37"/>
      <c r="E379" s="77">
        <v>0.06</v>
      </c>
      <c r="F379" s="77">
        <v>0.01</v>
      </c>
      <c r="G379" s="77">
        <v>11.19</v>
      </c>
      <c r="H379" s="77">
        <v>46.28</v>
      </c>
    </row>
    <row r="380" spans="1:8">
      <c r="A380" s="37">
        <v>338</v>
      </c>
      <c r="B380" s="54" t="s">
        <v>35</v>
      </c>
      <c r="C380" s="37">
        <v>100</v>
      </c>
      <c r="D380" s="37"/>
      <c r="E380" s="55">
        <v>0.4</v>
      </c>
      <c r="F380" s="55">
        <v>0.3</v>
      </c>
      <c r="G380" s="55">
        <v>10.3</v>
      </c>
      <c r="H380" s="37">
        <v>47</v>
      </c>
    </row>
    <row r="381" spans="1:8">
      <c r="A381" s="31" t="s">
        <v>36</v>
      </c>
      <c r="B381" s="31"/>
      <c r="C381" s="42">
        <f>SUM(C378:C380)</f>
        <v>342</v>
      </c>
      <c r="D381" s="42"/>
      <c r="E381" s="43">
        <f>SUM(E378:E380)</f>
        <v>3.96</v>
      </c>
      <c r="F381" s="43">
        <f>SUM(F378:F380)</f>
        <v>4.3099999999999996</v>
      </c>
      <c r="G381" s="43">
        <f>SUM(G378:G380)</f>
        <v>37.489999999999995</v>
      </c>
      <c r="H381" s="43">
        <f>SUM(H378:H380)</f>
        <v>203.28</v>
      </c>
    </row>
    <row r="382" spans="1:8">
      <c r="A382" s="56" t="s">
        <v>37</v>
      </c>
      <c r="B382" s="56"/>
      <c r="C382" s="56"/>
      <c r="D382" s="56"/>
      <c r="E382" s="56"/>
      <c r="F382" s="56"/>
      <c r="G382" s="56"/>
      <c r="H382" s="56"/>
    </row>
    <row r="383" spans="1:8">
      <c r="A383" s="44"/>
      <c r="B383" s="45" t="s">
        <v>136</v>
      </c>
      <c r="C383" s="44">
        <v>60</v>
      </c>
      <c r="D383" s="44"/>
      <c r="E383" s="47">
        <v>0.1</v>
      </c>
      <c r="F383" s="47">
        <v>0.8</v>
      </c>
      <c r="G383" s="47">
        <v>1.7</v>
      </c>
      <c r="H383" s="35">
        <f>G383*4+F383*9+E383*4</f>
        <v>14.4</v>
      </c>
    </row>
    <row r="384" spans="1:8">
      <c r="A384" s="60">
        <v>356.01</v>
      </c>
      <c r="B384" s="49" t="s">
        <v>149</v>
      </c>
      <c r="C384" s="60">
        <v>90</v>
      </c>
      <c r="D384" s="60"/>
      <c r="E384" s="63">
        <v>18.760000000000002</v>
      </c>
      <c r="F384" s="63">
        <v>14.86</v>
      </c>
      <c r="G384" s="62">
        <v>7.0000000000000007E-2</v>
      </c>
      <c r="H384" s="63">
        <v>218.78</v>
      </c>
    </row>
    <row r="385" spans="1:8" ht="31.5">
      <c r="A385" s="44" t="s">
        <v>105</v>
      </c>
      <c r="B385" s="45" t="s">
        <v>150</v>
      </c>
      <c r="C385" s="57">
        <v>155</v>
      </c>
      <c r="D385" s="57"/>
      <c r="E385" s="59">
        <v>3.24</v>
      </c>
      <c r="F385" s="59">
        <v>6.82</v>
      </c>
      <c r="G385" s="59">
        <v>22.25</v>
      </c>
      <c r="H385" s="59">
        <v>163.78</v>
      </c>
    </row>
    <row r="386" spans="1:8">
      <c r="A386" s="37">
        <v>377</v>
      </c>
      <c r="B386" s="54" t="s">
        <v>78</v>
      </c>
      <c r="C386" s="37">
        <v>200</v>
      </c>
      <c r="D386" s="37"/>
      <c r="E386" s="77">
        <v>0.06</v>
      </c>
      <c r="F386" s="77">
        <v>0.01</v>
      </c>
      <c r="G386" s="77">
        <v>11.19</v>
      </c>
      <c r="H386" s="77">
        <v>46.28</v>
      </c>
    </row>
    <row r="387" spans="1:8">
      <c r="A387" s="60"/>
      <c r="B387" s="61" t="s">
        <v>18</v>
      </c>
      <c r="C387" s="60">
        <v>50</v>
      </c>
      <c r="D387" s="60"/>
      <c r="E387" s="63">
        <v>3.95</v>
      </c>
      <c r="F387" s="64">
        <v>0.5</v>
      </c>
      <c r="G387" s="63">
        <v>24.15</v>
      </c>
      <c r="H387" s="64">
        <v>117.5</v>
      </c>
    </row>
    <row r="388" spans="1:8">
      <c r="A388" s="56" t="s">
        <v>43</v>
      </c>
      <c r="B388" s="56"/>
      <c r="C388" s="65">
        <f>SUM(C383:C387)</f>
        <v>555</v>
      </c>
      <c r="D388" s="65"/>
      <c r="E388" s="66">
        <f>SUM(E383:E387)</f>
        <v>26.11</v>
      </c>
      <c r="F388" s="66">
        <f>SUM(F383:F387)</f>
        <v>22.990000000000002</v>
      </c>
      <c r="G388" s="66">
        <f>SUM(G383:G387)</f>
        <v>59.36</v>
      </c>
      <c r="H388" s="66">
        <f>SUM(H383:H387)</f>
        <v>560.74</v>
      </c>
    </row>
    <row r="389" spans="1:8">
      <c r="A389" s="56" t="s">
        <v>44</v>
      </c>
      <c r="B389" s="56"/>
      <c r="C389" s="56"/>
      <c r="D389" s="56"/>
      <c r="E389" s="56"/>
      <c r="F389" s="56"/>
      <c r="G389" s="56"/>
      <c r="H389" s="56"/>
    </row>
    <row r="390" spans="1:8">
      <c r="A390" s="60">
        <v>376.03</v>
      </c>
      <c r="B390" s="61" t="s">
        <v>65</v>
      </c>
      <c r="C390" s="60">
        <v>200</v>
      </c>
      <c r="D390" s="60"/>
      <c r="E390" s="64">
        <v>5.8</v>
      </c>
      <c r="F390" s="60">
        <v>5</v>
      </c>
      <c r="G390" s="60">
        <v>8</v>
      </c>
      <c r="H390" s="60">
        <v>106</v>
      </c>
    </row>
    <row r="391" spans="1:8">
      <c r="A391" s="60"/>
      <c r="B391" s="70" t="s">
        <v>66</v>
      </c>
      <c r="C391" s="71">
        <v>21</v>
      </c>
      <c r="D391" s="71"/>
      <c r="E391" s="84">
        <v>0.74</v>
      </c>
      <c r="F391" s="84">
        <v>7.35</v>
      </c>
      <c r="G391" s="84">
        <v>11.34</v>
      </c>
      <c r="H391" s="73">
        <v>115.5</v>
      </c>
    </row>
    <row r="392" spans="1:8">
      <c r="A392" s="56" t="s">
        <v>47</v>
      </c>
      <c r="B392" s="56"/>
      <c r="C392" s="65">
        <f>SUM(C390:C391)</f>
        <v>221</v>
      </c>
      <c r="D392" s="65"/>
      <c r="E392" s="66">
        <f>SUM(E390:E391)</f>
        <v>6.54</v>
      </c>
      <c r="F392" s="66">
        <f>SUM(F390:F391)</f>
        <v>12.35</v>
      </c>
      <c r="G392" s="66">
        <f>SUM(G390:G391)</f>
        <v>19.34</v>
      </c>
      <c r="H392" s="66">
        <f>SUM(H390:H391)</f>
        <v>221.5</v>
      </c>
    </row>
    <row r="393" spans="1:8">
      <c r="A393" s="31" t="s">
        <v>48</v>
      </c>
      <c r="B393" s="31"/>
      <c r="C393" s="74">
        <f>C392+C388+C381+C376+C367</f>
        <v>2598</v>
      </c>
      <c r="D393" s="74"/>
      <c r="E393" s="100">
        <f>E392+E388+E381+E376+E367</f>
        <v>82.72</v>
      </c>
      <c r="F393" s="100">
        <f>F392+F388+F381+F376+F367</f>
        <v>86.550000000000011</v>
      </c>
      <c r="G393" s="100">
        <f>G392+G388+G381+G376+G367</f>
        <v>348.49</v>
      </c>
      <c r="H393" s="100">
        <f>H392+H388+H381+H376+H367</f>
        <v>2508.7400000000002</v>
      </c>
    </row>
    <row r="394" spans="1:8">
      <c r="A394" s="22"/>
      <c r="B394" s="23"/>
      <c r="C394" s="23"/>
      <c r="D394" s="23"/>
      <c r="E394" s="23"/>
      <c r="F394" s="23"/>
      <c r="G394" s="23"/>
      <c r="H394" s="23"/>
    </row>
    <row r="395" spans="1:8" ht="15">
      <c r="A395" s="26"/>
      <c r="B395" s="26"/>
      <c r="C395" s="26"/>
      <c r="D395" s="26"/>
      <c r="E395" s="26"/>
      <c r="F395" s="26"/>
      <c r="G395" s="26"/>
      <c r="H395" s="26"/>
    </row>
    <row r="396" spans="1:8">
      <c r="A396" s="24" t="s">
        <v>4</v>
      </c>
      <c r="B396" s="25">
        <v>11</v>
      </c>
      <c r="C396" s="25"/>
      <c r="D396" s="25"/>
      <c r="E396" s="25"/>
      <c r="F396" s="26"/>
      <c r="G396" s="26"/>
      <c r="H396" s="26"/>
    </row>
    <row r="397" spans="1:8">
      <c r="A397" s="27" t="s">
        <v>5</v>
      </c>
      <c r="B397" s="28" t="s">
        <v>6</v>
      </c>
      <c r="C397" s="28" t="s">
        <v>7</v>
      </c>
      <c r="D397" s="29"/>
      <c r="E397" s="28" t="s">
        <v>8</v>
      </c>
      <c r="F397" s="28"/>
      <c r="G397" s="28"/>
      <c r="H397" s="28" t="s">
        <v>9</v>
      </c>
    </row>
    <row r="398" spans="1:8">
      <c r="A398" s="27"/>
      <c r="B398" s="28"/>
      <c r="C398" s="28"/>
      <c r="D398" s="29"/>
      <c r="E398" s="29" t="s">
        <v>10</v>
      </c>
      <c r="F398" s="29" t="s">
        <v>11</v>
      </c>
      <c r="G398" s="29" t="s">
        <v>12</v>
      </c>
      <c r="H398" s="28"/>
    </row>
    <row r="399" spans="1:8">
      <c r="A399" s="30">
        <v>1</v>
      </c>
      <c r="B399" s="30">
        <v>2</v>
      </c>
      <c r="C399" s="30">
        <v>3</v>
      </c>
      <c r="D399" s="30"/>
      <c r="E399" s="30">
        <v>4</v>
      </c>
      <c r="F399" s="30">
        <v>5</v>
      </c>
      <c r="G399" s="30">
        <v>6</v>
      </c>
      <c r="H399" s="30">
        <v>7</v>
      </c>
    </row>
    <row r="400" spans="1:8">
      <c r="A400" s="31" t="s">
        <v>13</v>
      </c>
      <c r="B400" s="31"/>
      <c r="C400" s="31"/>
      <c r="D400" s="31"/>
      <c r="E400" s="31"/>
      <c r="F400" s="31"/>
      <c r="G400" s="31"/>
      <c r="H400" s="31"/>
    </row>
    <row r="401" spans="1:8">
      <c r="A401" s="34" t="s">
        <v>151</v>
      </c>
      <c r="B401" s="33" t="s">
        <v>119</v>
      </c>
      <c r="C401" s="32">
        <v>10</v>
      </c>
      <c r="D401" s="52"/>
      <c r="E401" s="38">
        <v>0.08</v>
      </c>
      <c r="F401" s="38">
        <v>7.25</v>
      </c>
      <c r="G401" s="38">
        <v>0.13</v>
      </c>
      <c r="H401" s="38">
        <v>66.09</v>
      </c>
    </row>
    <row r="402" spans="1:8">
      <c r="A402" s="34" t="s">
        <v>152</v>
      </c>
      <c r="B402" s="33" t="s">
        <v>153</v>
      </c>
      <c r="C402" s="34">
        <v>120</v>
      </c>
      <c r="D402" s="35"/>
      <c r="E402" s="36">
        <v>7.6</v>
      </c>
      <c r="F402" s="36">
        <v>3.9</v>
      </c>
      <c r="G402" s="36">
        <v>0</v>
      </c>
      <c r="H402" s="38">
        <v>118.3</v>
      </c>
    </row>
    <row r="403" spans="1:8" ht="31.5">
      <c r="A403" s="37">
        <v>376</v>
      </c>
      <c r="B403" s="33" t="s">
        <v>154</v>
      </c>
      <c r="C403" s="87" t="s">
        <v>155</v>
      </c>
      <c r="D403" s="83"/>
      <c r="E403" s="88">
        <v>5.91</v>
      </c>
      <c r="F403" s="88">
        <v>5.72</v>
      </c>
      <c r="G403" s="88">
        <v>29.29</v>
      </c>
      <c r="H403" s="88">
        <v>192.238</v>
      </c>
    </row>
    <row r="404" spans="1:8">
      <c r="A404" s="37"/>
      <c r="B404" s="33" t="s">
        <v>78</v>
      </c>
      <c r="C404" s="87" t="s">
        <v>79</v>
      </c>
      <c r="D404" s="39"/>
      <c r="E404" s="88">
        <v>0.06</v>
      </c>
      <c r="F404" s="88">
        <f>0.06</f>
        <v>0.06</v>
      </c>
      <c r="G404" s="88">
        <f>6.7</f>
        <v>6.7</v>
      </c>
      <c r="H404" s="88">
        <v>46.28</v>
      </c>
    </row>
    <row r="405" spans="1:8">
      <c r="A405" s="37"/>
      <c r="B405" s="33" t="s">
        <v>18</v>
      </c>
      <c r="C405" s="32">
        <v>30</v>
      </c>
      <c r="D405" s="39"/>
      <c r="E405" s="38">
        <v>2.37</v>
      </c>
      <c r="F405" s="41">
        <v>0.3</v>
      </c>
      <c r="G405" s="38">
        <v>14.49</v>
      </c>
      <c r="H405" s="41">
        <v>70.5</v>
      </c>
    </row>
    <row r="406" spans="1:8">
      <c r="A406" s="37">
        <v>338</v>
      </c>
      <c r="B406" s="33" t="s">
        <v>19</v>
      </c>
      <c r="C406" s="32">
        <v>100</v>
      </c>
      <c r="D406" s="39"/>
      <c r="E406" s="41">
        <v>0.4</v>
      </c>
      <c r="F406" s="41">
        <v>0.3</v>
      </c>
      <c r="G406" s="41">
        <v>10.9</v>
      </c>
      <c r="H406" s="32">
        <v>42</v>
      </c>
    </row>
    <row r="407" spans="1:8">
      <c r="A407" s="31" t="s">
        <v>20</v>
      </c>
      <c r="B407" s="31"/>
      <c r="C407" s="42">
        <v>610</v>
      </c>
      <c r="D407" s="42"/>
      <c r="E407" s="43">
        <f>SUM(E401:E406)</f>
        <v>16.419999999999998</v>
      </c>
      <c r="F407" s="43">
        <f>SUM(F401:F406)</f>
        <v>17.53</v>
      </c>
      <c r="G407" s="43">
        <f>SUM(G401:G406)</f>
        <v>61.51</v>
      </c>
      <c r="H407" s="43">
        <f>SUM(H401:H406)</f>
        <v>535.40800000000002</v>
      </c>
    </row>
    <row r="408" spans="1:8">
      <c r="A408" s="31" t="s">
        <v>21</v>
      </c>
      <c r="B408" s="31"/>
      <c r="C408" s="31"/>
      <c r="D408" s="31"/>
      <c r="E408" s="31"/>
      <c r="F408" s="31"/>
      <c r="G408" s="31"/>
      <c r="H408" s="31"/>
    </row>
    <row r="409" spans="1:8">
      <c r="A409" s="44"/>
      <c r="B409" s="45" t="s">
        <v>22</v>
      </c>
      <c r="C409" s="44">
        <v>60</v>
      </c>
      <c r="D409" s="46"/>
      <c r="E409" s="47">
        <v>0.3</v>
      </c>
      <c r="F409" s="47">
        <v>0.1</v>
      </c>
      <c r="G409" s="47">
        <v>2.8</v>
      </c>
      <c r="H409" s="35">
        <v>16</v>
      </c>
    </row>
    <row r="410" spans="1:8" ht="31.5">
      <c r="A410" s="44" t="s">
        <v>23</v>
      </c>
      <c r="B410" s="45" t="s">
        <v>24</v>
      </c>
      <c r="C410" s="44">
        <v>205</v>
      </c>
      <c r="D410" s="46"/>
      <c r="E410" s="47">
        <v>1.53</v>
      </c>
      <c r="F410" s="48">
        <v>4.9000000000000004</v>
      </c>
      <c r="G410" s="47">
        <v>7.94</v>
      </c>
      <c r="H410" s="47">
        <v>82.42</v>
      </c>
    </row>
    <row r="411" spans="1:8">
      <c r="A411" s="128">
        <v>294</v>
      </c>
      <c r="B411" s="129" t="s">
        <v>156</v>
      </c>
      <c r="C411" s="107">
        <v>90</v>
      </c>
      <c r="D411" s="130"/>
      <c r="E411" s="47">
        <v>11.49</v>
      </c>
      <c r="F411" s="47">
        <v>13.42</v>
      </c>
      <c r="G411" s="47">
        <v>10.85</v>
      </c>
      <c r="H411" s="47">
        <v>211.77</v>
      </c>
    </row>
    <row r="412" spans="1:8">
      <c r="A412" s="44">
        <v>487</v>
      </c>
      <c r="B412" s="45" t="s">
        <v>157</v>
      </c>
      <c r="C412" s="44">
        <v>150</v>
      </c>
      <c r="D412" s="46"/>
      <c r="E412" s="47">
        <v>3.17</v>
      </c>
      <c r="F412" s="48">
        <v>3.54</v>
      </c>
      <c r="G412" s="47">
        <v>24.617999999999999</v>
      </c>
      <c r="H412" s="47">
        <v>143.143</v>
      </c>
    </row>
    <row r="413" spans="1:8">
      <c r="A413" s="47" t="s">
        <v>28</v>
      </c>
      <c r="B413" s="45" t="s">
        <v>29</v>
      </c>
      <c r="C413" s="44">
        <v>200</v>
      </c>
      <c r="D413" s="46"/>
      <c r="E413" s="47">
        <v>0.16</v>
      </c>
      <c r="F413" s="47">
        <v>0.16</v>
      </c>
      <c r="G413" s="48">
        <v>14.9</v>
      </c>
      <c r="H413" s="35">
        <f>G413*4+F413*9+E413*4</f>
        <v>61.68</v>
      </c>
    </row>
    <row r="414" spans="1:8">
      <c r="A414" s="47"/>
      <c r="B414" s="45" t="s">
        <v>18</v>
      </c>
      <c r="C414" s="44">
        <v>40</v>
      </c>
      <c r="D414" s="46"/>
      <c r="E414" s="47">
        <v>3.16</v>
      </c>
      <c r="F414" s="48">
        <v>0.4</v>
      </c>
      <c r="G414" s="47">
        <v>19.32</v>
      </c>
      <c r="H414" s="35">
        <f>G414*4+F414*9+E414*4</f>
        <v>93.52</v>
      </c>
    </row>
    <row r="415" spans="1:8">
      <c r="A415" s="47"/>
      <c r="B415" s="45" t="s">
        <v>30</v>
      </c>
      <c r="C415" s="44">
        <v>50</v>
      </c>
      <c r="D415" s="46"/>
      <c r="E415" s="48">
        <v>3.3</v>
      </c>
      <c r="F415" s="48">
        <v>0.6</v>
      </c>
      <c r="G415" s="47">
        <v>19.829999999999998</v>
      </c>
      <c r="H415" s="35">
        <f>G415*4+F415*9+E415*4</f>
        <v>97.92</v>
      </c>
    </row>
    <row r="416" spans="1:8">
      <c r="A416" s="50" t="s">
        <v>31</v>
      </c>
      <c r="B416" s="50"/>
      <c r="C416" s="51">
        <f>SUM(C409:C415)</f>
        <v>795</v>
      </c>
      <c r="D416" s="51"/>
      <c r="E416" s="53">
        <f>SUM(E409:E415)</f>
        <v>23.110000000000003</v>
      </c>
      <c r="F416" s="53">
        <f>SUM(F409:F415)</f>
        <v>23.12</v>
      </c>
      <c r="G416" s="53">
        <f>SUM(G409:G415)</f>
        <v>100.258</v>
      </c>
      <c r="H416" s="53">
        <f>SUM(H409:H415)</f>
        <v>706.45299999999986</v>
      </c>
    </row>
    <row r="417" spans="1:8">
      <c r="A417" s="31" t="s">
        <v>32</v>
      </c>
      <c r="B417" s="31"/>
      <c r="C417" s="31"/>
      <c r="D417" s="31"/>
      <c r="E417" s="31"/>
      <c r="F417" s="31"/>
      <c r="G417" s="31"/>
      <c r="H417" s="31"/>
    </row>
    <row r="418" spans="1:8">
      <c r="A418" s="37"/>
      <c r="B418" s="58" t="s">
        <v>138</v>
      </c>
      <c r="C418" s="57">
        <v>60</v>
      </c>
      <c r="D418" s="57"/>
      <c r="E418" s="59">
        <v>1.1000000000000001</v>
      </c>
      <c r="F418" s="59">
        <v>4.2</v>
      </c>
      <c r="G418" s="59">
        <v>4.4400000000000004</v>
      </c>
      <c r="H418" s="59">
        <v>58.2</v>
      </c>
    </row>
    <row r="419" spans="1:8">
      <c r="A419" s="37">
        <v>209</v>
      </c>
      <c r="B419" s="54" t="s">
        <v>98</v>
      </c>
      <c r="C419" s="37">
        <v>40</v>
      </c>
      <c r="D419" s="37"/>
      <c r="E419" s="77">
        <v>5.08</v>
      </c>
      <c r="F419" s="55">
        <v>4.5999999999999996</v>
      </c>
      <c r="G419" s="77">
        <v>0.28000000000000003</v>
      </c>
      <c r="H419" s="55">
        <v>62.8</v>
      </c>
    </row>
    <row r="420" spans="1:8">
      <c r="A420" s="37"/>
      <c r="B420" s="54" t="s">
        <v>18</v>
      </c>
      <c r="C420" s="37">
        <v>40</v>
      </c>
      <c r="D420" s="37"/>
      <c r="E420" s="77">
        <v>3.16</v>
      </c>
      <c r="F420" s="55">
        <v>0.4</v>
      </c>
      <c r="G420" s="77">
        <v>19.32</v>
      </c>
      <c r="H420" s="37">
        <v>94</v>
      </c>
    </row>
    <row r="421" spans="1:8">
      <c r="A421" s="37">
        <v>378</v>
      </c>
      <c r="B421" s="54" t="s">
        <v>135</v>
      </c>
      <c r="C421" s="37">
        <v>200</v>
      </c>
      <c r="D421" s="37"/>
      <c r="E421" s="77">
        <v>1.61</v>
      </c>
      <c r="F421" s="77">
        <v>1.39</v>
      </c>
      <c r="G421" s="77">
        <v>13.76</v>
      </c>
      <c r="H421" s="77">
        <v>74.34</v>
      </c>
    </row>
    <row r="422" spans="1:8">
      <c r="A422" s="37">
        <v>338</v>
      </c>
      <c r="B422" s="54" t="s">
        <v>61</v>
      </c>
      <c r="C422" s="37">
        <v>100</v>
      </c>
      <c r="D422" s="37"/>
      <c r="E422" s="55">
        <v>0.4</v>
      </c>
      <c r="F422" s="55">
        <v>0.4</v>
      </c>
      <c r="G422" s="55">
        <v>9.8000000000000007</v>
      </c>
      <c r="H422" s="37">
        <v>47</v>
      </c>
    </row>
    <row r="423" spans="1:8">
      <c r="A423" s="31" t="s">
        <v>36</v>
      </c>
      <c r="B423" s="31"/>
      <c r="C423" s="42">
        <f>SUM(C418:C422)</f>
        <v>440</v>
      </c>
      <c r="D423" s="42"/>
      <c r="E423" s="89">
        <f>SUM(E418:E422)</f>
        <v>11.35</v>
      </c>
      <c r="F423" s="89">
        <f>SUM(F418:F422)</f>
        <v>10.990000000000002</v>
      </c>
      <c r="G423" s="89">
        <f>SUM(G418:G422)</f>
        <v>47.599999999999994</v>
      </c>
      <c r="H423" s="89">
        <f>SUM(H418:H422)</f>
        <v>336.34000000000003</v>
      </c>
    </row>
    <row r="424" spans="1:8">
      <c r="A424" s="56" t="s">
        <v>37</v>
      </c>
      <c r="B424" s="56"/>
      <c r="C424" s="56"/>
      <c r="D424" s="56"/>
      <c r="E424" s="56"/>
      <c r="F424" s="56"/>
      <c r="G424" s="56"/>
      <c r="H424" s="56"/>
    </row>
    <row r="425" spans="1:8">
      <c r="A425" s="60">
        <v>45</v>
      </c>
      <c r="B425" s="61" t="s">
        <v>53</v>
      </c>
      <c r="C425" s="60">
        <v>60</v>
      </c>
      <c r="D425" s="60"/>
      <c r="E425" s="63">
        <v>1.01</v>
      </c>
      <c r="F425" s="64">
        <v>4.0999999999999996</v>
      </c>
      <c r="G425" s="63">
        <v>2.98</v>
      </c>
      <c r="H425" s="63">
        <v>53.15</v>
      </c>
    </row>
    <row r="426" spans="1:8">
      <c r="A426" s="44">
        <v>291</v>
      </c>
      <c r="B426" s="45" t="s">
        <v>76</v>
      </c>
      <c r="C426" s="44">
        <v>200</v>
      </c>
      <c r="D426" s="44"/>
      <c r="E426" s="47">
        <v>26.19</v>
      </c>
      <c r="F426" s="47">
        <v>13.39</v>
      </c>
      <c r="G426" s="47">
        <v>35.82</v>
      </c>
      <c r="H426" s="47">
        <v>348.99</v>
      </c>
    </row>
    <row r="427" spans="1:8">
      <c r="A427" s="60">
        <v>377</v>
      </c>
      <c r="B427" s="61" t="s">
        <v>78</v>
      </c>
      <c r="C427" s="60">
        <v>200</v>
      </c>
      <c r="D427" s="60"/>
      <c r="E427" s="63">
        <v>0.06</v>
      </c>
      <c r="F427" s="63">
        <v>0.01</v>
      </c>
      <c r="G427" s="63">
        <v>11.19</v>
      </c>
      <c r="H427" s="63">
        <v>46.28</v>
      </c>
    </row>
    <row r="428" spans="1:8">
      <c r="A428" s="60"/>
      <c r="B428" s="61" t="s">
        <v>18</v>
      </c>
      <c r="C428" s="60">
        <v>50</v>
      </c>
      <c r="D428" s="60"/>
      <c r="E428" s="63">
        <v>3.95</v>
      </c>
      <c r="F428" s="64">
        <v>0.5</v>
      </c>
      <c r="G428" s="63">
        <v>24.15</v>
      </c>
      <c r="H428" s="64">
        <v>117.5</v>
      </c>
    </row>
    <row r="429" spans="1:8">
      <c r="A429" s="56" t="s">
        <v>43</v>
      </c>
      <c r="B429" s="56"/>
      <c r="C429" s="65">
        <f>SUM(C425:C428)</f>
        <v>510</v>
      </c>
      <c r="D429" s="65"/>
      <c r="E429" s="85">
        <f>SUM(E425:E428)</f>
        <v>31.21</v>
      </c>
      <c r="F429" s="85">
        <f>SUM(F425:F428)</f>
        <v>18.000000000000004</v>
      </c>
      <c r="G429" s="85">
        <f>SUM(G425:G428)</f>
        <v>74.139999999999986</v>
      </c>
      <c r="H429" s="85">
        <f>SUM(H425:H428)</f>
        <v>565.91999999999996</v>
      </c>
    </row>
    <row r="430" spans="1:8">
      <c r="A430" s="56" t="s">
        <v>44</v>
      </c>
      <c r="B430" s="56"/>
      <c r="C430" s="56"/>
      <c r="D430" s="56"/>
      <c r="E430" s="56"/>
      <c r="F430" s="56"/>
      <c r="G430" s="56"/>
      <c r="H430" s="56"/>
    </row>
    <row r="431" spans="1:8">
      <c r="A431" s="60">
        <v>376.02</v>
      </c>
      <c r="B431" s="61" t="s">
        <v>85</v>
      </c>
      <c r="C431" s="60">
        <v>200</v>
      </c>
      <c r="D431" s="60"/>
      <c r="E431" s="64">
        <v>5.8</v>
      </c>
      <c r="F431" s="60">
        <v>5</v>
      </c>
      <c r="G431" s="64">
        <v>9.6</v>
      </c>
      <c r="H431" s="60">
        <v>108</v>
      </c>
    </row>
    <row r="432" spans="1:8">
      <c r="A432" s="60"/>
      <c r="B432" s="70" t="s">
        <v>46</v>
      </c>
      <c r="C432" s="71">
        <v>22</v>
      </c>
      <c r="D432" s="71"/>
      <c r="E432" s="72">
        <v>0.45</v>
      </c>
      <c r="F432" s="72">
        <v>2.86</v>
      </c>
      <c r="G432" s="72">
        <v>10.43</v>
      </c>
      <c r="H432" s="73">
        <f>(E432+G432)*4+F432*9</f>
        <v>69.259999999999991</v>
      </c>
    </row>
    <row r="433" spans="1:8">
      <c r="A433" s="56" t="s">
        <v>47</v>
      </c>
      <c r="B433" s="56"/>
      <c r="C433" s="65">
        <f>SUM(C431:C432)</f>
        <v>222</v>
      </c>
      <c r="D433" s="65"/>
      <c r="E433" s="66">
        <f>SUM(E431:E432)</f>
        <v>6.25</v>
      </c>
      <c r="F433" s="66">
        <f>SUM(F431:F432)</f>
        <v>7.8599999999999994</v>
      </c>
      <c r="G433" s="66">
        <f>SUM(G431:G432)</f>
        <v>20.03</v>
      </c>
      <c r="H433" s="66">
        <f>SUM(H431:H432)</f>
        <v>177.26</v>
      </c>
    </row>
    <row r="434" spans="1:8">
      <c r="A434" s="31" t="s">
        <v>48</v>
      </c>
      <c r="B434" s="31"/>
      <c r="C434" s="74">
        <f>C407+C416+C423+C429+C433</f>
        <v>2577</v>
      </c>
      <c r="D434" s="74"/>
      <c r="E434" s="74">
        <f>E407+E416+E423+E429+E433</f>
        <v>88.34</v>
      </c>
      <c r="F434" s="74">
        <f>F407+F416+F423+F429+F433</f>
        <v>77.500000000000014</v>
      </c>
      <c r="G434" s="74">
        <f>G407+G416+G423+G429+G433</f>
        <v>303.53800000000001</v>
      </c>
      <c r="H434" s="74">
        <f>H407+H416+H423+H429+H433</f>
        <v>2321.3810000000003</v>
      </c>
    </row>
    <row r="435" spans="1:8">
      <c r="A435" s="22"/>
      <c r="B435" s="23"/>
      <c r="C435" s="23"/>
      <c r="D435" s="23"/>
      <c r="E435" s="23"/>
      <c r="F435" s="23"/>
      <c r="G435" s="23"/>
      <c r="H435" s="23"/>
    </row>
    <row r="436" spans="1:8" ht="15">
      <c r="A436" s="26"/>
      <c r="B436" s="26"/>
      <c r="C436" s="26"/>
      <c r="D436" s="26"/>
      <c r="E436" s="26"/>
      <c r="F436" s="26"/>
      <c r="G436" s="26"/>
      <c r="H436" s="26"/>
    </row>
    <row r="437" spans="1:8">
      <c r="A437" s="24" t="s">
        <v>4</v>
      </c>
      <c r="B437" s="25">
        <v>12</v>
      </c>
      <c r="C437" s="25"/>
      <c r="D437" s="25"/>
      <c r="E437" s="25"/>
      <c r="F437" s="26"/>
      <c r="G437" s="26"/>
      <c r="H437" s="26"/>
    </row>
    <row r="438" spans="1:8">
      <c r="A438" s="27" t="s">
        <v>5</v>
      </c>
      <c r="B438" s="28" t="s">
        <v>6</v>
      </c>
      <c r="C438" s="28" t="s">
        <v>7</v>
      </c>
      <c r="D438" s="29"/>
      <c r="E438" s="28" t="s">
        <v>8</v>
      </c>
      <c r="F438" s="28"/>
      <c r="G438" s="28"/>
      <c r="H438" s="28" t="s">
        <v>9</v>
      </c>
    </row>
    <row r="439" spans="1:8">
      <c r="A439" s="27"/>
      <c r="B439" s="28"/>
      <c r="C439" s="28"/>
      <c r="D439" s="29"/>
      <c r="E439" s="29" t="s">
        <v>10</v>
      </c>
      <c r="F439" s="29" t="s">
        <v>11</v>
      </c>
      <c r="G439" s="29" t="s">
        <v>12</v>
      </c>
      <c r="H439" s="28"/>
    </row>
    <row r="440" spans="1:8">
      <c r="A440" s="30">
        <v>1</v>
      </c>
      <c r="B440" s="30">
        <v>2</v>
      </c>
      <c r="C440" s="30">
        <v>3</v>
      </c>
      <c r="D440" s="30"/>
      <c r="E440" s="30">
        <v>4</v>
      </c>
      <c r="F440" s="30">
        <v>5</v>
      </c>
      <c r="G440" s="30">
        <v>6</v>
      </c>
      <c r="H440" s="30">
        <v>7</v>
      </c>
    </row>
    <row r="441" spans="1:8">
      <c r="A441" s="31" t="s">
        <v>13</v>
      </c>
      <c r="B441" s="31"/>
      <c r="C441" s="31"/>
      <c r="D441" s="31"/>
      <c r="E441" s="31"/>
      <c r="F441" s="31"/>
      <c r="G441" s="31"/>
      <c r="H441" s="31"/>
    </row>
    <row r="442" spans="1:8">
      <c r="A442" s="37">
        <v>14</v>
      </c>
      <c r="B442" s="54" t="s">
        <v>98</v>
      </c>
      <c r="C442" s="37">
        <v>40</v>
      </c>
      <c r="D442" s="76"/>
      <c r="E442" s="77">
        <v>5.08</v>
      </c>
      <c r="F442" s="55">
        <v>4.5999999999999996</v>
      </c>
      <c r="G442" s="77">
        <v>0.28000000000000003</v>
      </c>
      <c r="H442" s="55">
        <v>62.8</v>
      </c>
    </row>
    <row r="443" spans="1:8" ht="31.5">
      <c r="A443" s="92">
        <v>223</v>
      </c>
      <c r="B443" s="91" t="s">
        <v>87</v>
      </c>
      <c r="C443" s="92">
        <v>150</v>
      </c>
      <c r="D443" s="76"/>
      <c r="E443" s="94">
        <v>5.22</v>
      </c>
      <c r="F443" s="94">
        <v>5.27</v>
      </c>
      <c r="G443" s="94">
        <v>26.01</v>
      </c>
      <c r="H443" s="94">
        <v>174.04</v>
      </c>
    </row>
    <row r="444" spans="1:8">
      <c r="A444" s="37">
        <v>376</v>
      </c>
      <c r="B444" s="33" t="s">
        <v>34</v>
      </c>
      <c r="C444" s="32">
        <v>180</v>
      </c>
      <c r="D444" s="39"/>
      <c r="E444" s="38">
        <v>3.5</v>
      </c>
      <c r="F444" s="38">
        <v>2.9</v>
      </c>
      <c r="G444" s="38">
        <v>22.58</v>
      </c>
      <c r="H444" s="38">
        <v>129.87</v>
      </c>
    </row>
    <row r="445" spans="1:8">
      <c r="A445" s="37"/>
      <c r="B445" s="33" t="s">
        <v>18</v>
      </c>
      <c r="C445" s="32">
        <v>30</v>
      </c>
      <c r="D445" s="39"/>
      <c r="E445" s="38">
        <v>2.37</v>
      </c>
      <c r="F445" s="41">
        <v>0.3</v>
      </c>
      <c r="G445" s="38">
        <v>14.49</v>
      </c>
      <c r="H445" s="41">
        <v>70.5</v>
      </c>
    </row>
    <row r="446" spans="1:8">
      <c r="A446" s="37"/>
      <c r="B446" s="33" t="s">
        <v>51</v>
      </c>
      <c r="C446" s="32">
        <v>100</v>
      </c>
      <c r="D446" s="39"/>
      <c r="E446" s="41">
        <v>0.4</v>
      </c>
      <c r="F446" s="41">
        <v>0.4</v>
      </c>
      <c r="G446" s="41">
        <v>9.8000000000000007</v>
      </c>
      <c r="H446" s="32">
        <v>47</v>
      </c>
    </row>
    <row r="447" spans="1:8">
      <c r="A447" s="31" t="s">
        <v>20</v>
      </c>
      <c r="B447" s="31"/>
      <c r="C447" s="42">
        <f>SUM(C442:C446)</f>
        <v>500</v>
      </c>
      <c r="D447" s="42"/>
      <c r="E447" s="89">
        <f>SUM(E442:E446)</f>
        <v>16.57</v>
      </c>
      <c r="F447" s="89">
        <f>SUM(F442:F446)</f>
        <v>13.47</v>
      </c>
      <c r="G447" s="89">
        <f>SUM(G442:G446)</f>
        <v>73.160000000000011</v>
      </c>
      <c r="H447" s="89">
        <f>SUM(H442:H446)</f>
        <v>484.21</v>
      </c>
    </row>
    <row r="448" spans="1:8">
      <c r="A448" s="31" t="s">
        <v>21</v>
      </c>
      <c r="B448" s="31"/>
      <c r="C448" s="31"/>
      <c r="D448" s="31"/>
      <c r="E448" s="31"/>
      <c r="F448" s="31"/>
      <c r="G448" s="31"/>
      <c r="H448" s="31"/>
    </row>
    <row r="449" spans="1:8">
      <c r="A449" s="131" t="s">
        <v>158</v>
      </c>
      <c r="B449" s="45" t="s">
        <v>159</v>
      </c>
      <c r="C449" s="44">
        <v>60</v>
      </c>
      <c r="D449" s="46"/>
      <c r="E449" s="47">
        <v>0.8</v>
      </c>
      <c r="F449" s="47">
        <v>3.0609999999999999</v>
      </c>
      <c r="G449" s="47">
        <v>4.1900000000000004</v>
      </c>
      <c r="H449" s="47">
        <v>47.54</v>
      </c>
    </row>
    <row r="450" spans="1:8">
      <c r="A450" s="44"/>
      <c r="B450" s="12" t="s">
        <v>102</v>
      </c>
      <c r="C450" s="13">
        <v>200</v>
      </c>
      <c r="D450" s="102"/>
      <c r="E450" s="14">
        <v>4.7</v>
      </c>
      <c r="F450" s="15">
        <v>2.44</v>
      </c>
      <c r="G450" s="15">
        <v>15.42</v>
      </c>
      <c r="H450" s="14">
        <v>102.7</v>
      </c>
    </row>
    <row r="451" spans="1:8">
      <c r="A451" s="106"/>
      <c r="B451" s="79" t="s">
        <v>160</v>
      </c>
      <c r="C451" s="132">
        <v>90</v>
      </c>
      <c r="D451" s="83"/>
      <c r="E451" s="133">
        <v>4.0999999999999996</v>
      </c>
      <c r="F451" s="73">
        <v>4.3</v>
      </c>
      <c r="G451" s="73">
        <v>15.2</v>
      </c>
      <c r="H451" s="73">
        <v>115.9</v>
      </c>
    </row>
    <row r="452" spans="1:8">
      <c r="A452" s="44" t="s">
        <v>26</v>
      </c>
      <c r="B452" s="134" t="s">
        <v>161</v>
      </c>
      <c r="C452" s="101">
        <v>150</v>
      </c>
      <c r="D452" s="39"/>
      <c r="E452" s="48">
        <v>6.3</v>
      </c>
      <c r="F452" s="47">
        <v>4.3</v>
      </c>
      <c r="G452" s="48">
        <v>42.97</v>
      </c>
      <c r="H452" s="48">
        <v>235.60499999999999</v>
      </c>
    </row>
    <row r="453" spans="1:8">
      <c r="A453" s="34" t="s">
        <v>77</v>
      </c>
      <c r="B453" s="33" t="s">
        <v>78</v>
      </c>
      <c r="C453" s="92" t="s">
        <v>79</v>
      </c>
      <c r="D453" s="46"/>
      <c r="E453" s="94">
        <v>0.06</v>
      </c>
      <c r="F453" s="94">
        <f>0.06</f>
        <v>0.06</v>
      </c>
      <c r="G453" s="94">
        <f>6.7</f>
        <v>6.7</v>
      </c>
      <c r="H453" s="35">
        <f>G453*4+F453*9+E453*4</f>
        <v>27.58</v>
      </c>
    </row>
    <row r="454" spans="1:8">
      <c r="A454" s="47"/>
      <c r="B454" s="45" t="s">
        <v>18</v>
      </c>
      <c r="C454" s="44">
        <v>40</v>
      </c>
      <c r="D454" s="46"/>
      <c r="E454" s="47">
        <v>3.16</v>
      </c>
      <c r="F454" s="48">
        <v>0.4</v>
      </c>
      <c r="G454" s="47">
        <v>19.32</v>
      </c>
      <c r="H454" s="35">
        <f>G454*4+F454*9+E454*4</f>
        <v>93.52</v>
      </c>
    </row>
    <row r="455" spans="1:8">
      <c r="A455" s="47"/>
      <c r="B455" s="45" t="s">
        <v>30</v>
      </c>
      <c r="C455" s="44">
        <v>50</v>
      </c>
      <c r="D455" s="46"/>
      <c r="E455" s="48">
        <v>3.3</v>
      </c>
      <c r="F455" s="48">
        <v>0.6</v>
      </c>
      <c r="G455" s="47">
        <v>19.829999999999998</v>
      </c>
      <c r="H455" s="35">
        <f>G455*4+F455*9+E455*4</f>
        <v>97.92</v>
      </c>
    </row>
    <row r="456" spans="1:8">
      <c r="A456" s="50" t="s">
        <v>31</v>
      </c>
      <c r="B456" s="50"/>
      <c r="C456" s="51">
        <v>795</v>
      </c>
      <c r="D456" s="52"/>
      <c r="E456" s="53">
        <f>SUM(E449:E455)</f>
        <v>22.419999999999998</v>
      </c>
      <c r="F456" s="53">
        <f>SUM(F449:F455)</f>
        <v>15.161</v>
      </c>
      <c r="G456" s="53">
        <f>SUM(G449:G455)</f>
        <v>123.63000000000001</v>
      </c>
      <c r="H456" s="53">
        <f>SUM(H449:H455)</f>
        <v>720.76499999999999</v>
      </c>
    </row>
    <row r="457" spans="1:8">
      <c r="A457" s="31" t="s">
        <v>32</v>
      </c>
      <c r="B457" s="31"/>
      <c r="C457" s="31"/>
      <c r="D457" s="31"/>
      <c r="E457" s="31"/>
      <c r="F457" s="31"/>
      <c r="G457" s="31"/>
      <c r="H457" s="31"/>
    </row>
    <row r="458" spans="1:8">
      <c r="A458" s="37"/>
      <c r="B458" s="135" t="s">
        <v>162</v>
      </c>
      <c r="C458" s="71">
        <v>38</v>
      </c>
      <c r="D458" s="71"/>
      <c r="E458" s="72">
        <v>2.4300000000000002</v>
      </c>
      <c r="F458" s="72">
        <v>7.04</v>
      </c>
      <c r="G458" s="72">
        <v>25.37</v>
      </c>
      <c r="H458" s="136">
        <f>(E458+G458)*4+F458*9</f>
        <v>174.56</v>
      </c>
    </row>
    <row r="459" spans="1:8">
      <c r="A459" s="37">
        <v>376</v>
      </c>
      <c r="B459" s="54" t="s">
        <v>42</v>
      </c>
      <c r="C459" s="37">
        <v>200</v>
      </c>
      <c r="D459" s="37"/>
      <c r="E459" s="78"/>
      <c r="F459" s="78"/>
      <c r="G459" s="77">
        <v>11.09</v>
      </c>
      <c r="H459" s="77">
        <v>44.34</v>
      </c>
    </row>
    <row r="460" spans="1:8">
      <c r="A460" s="37">
        <v>338</v>
      </c>
      <c r="B460" s="54" t="s">
        <v>35</v>
      </c>
      <c r="C460" s="37">
        <v>100</v>
      </c>
      <c r="D460" s="37"/>
      <c r="E460" s="55">
        <v>0.4</v>
      </c>
      <c r="F460" s="55">
        <v>0.3</v>
      </c>
      <c r="G460" s="55">
        <v>10.3</v>
      </c>
      <c r="H460" s="37">
        <v>47</v>
      </c>
    </row>
    <row r="461" spans="1:8">
      <c r="A461" s="31" t="s">
        <v>36</v>
      </c>
      <c r="B461" s="31"/>
      <c r="C461" s="42">
        <f>SUM(C458:C460)</f>
        <v>338</v>
      </c>
      <c r="D461" s="42"/>
      <c r="E461" s="89">
        <v>5.18</v>
      </c>
      <c r="F461" s="89">
        <v>8.65</v>
      </c>
      <c r="G461" s="89">
        <v>55.04</v>
      </c>
      <c r="H461" s="89">
        <v>320.83999999999997</v>
      </c>
    </row>
    <row r="462" spans="1:8">
      <c r="A462" s="56" t="s">
        <v>37</v>
      </c>
      <c r="B462" s="56"/>
      <c r="C462" s="56"/>
      <c r="D462" s="56"/>
      <c r="E462" s="56"/>
      <c r="F462" s="56"/>
      <c r="G462" s="56"/>
      <c r="H462" s="56"/>
    </row>
    <row r="463" spans="1:8">
      <c r="A463" s="83" t="s">
        <v>71</v>
      </c>
      <c r="B463" s="79" t="s">
        <v>72</v>
      </c>
      <c r="C463" s="46">
        <v>60</v>
      </c>
      <c r="D463" s="46"/>
      <c r="E463" s="72">
        <v>1.66</v>
      </c>
      <c r="F463" s="72">
        <v>4.5</v>
      </c>
      <c r="G463" s="72">
        <v>7.01</v>
      </c>
      <c r="H463" s="72">
        <f>G463*4+F463*9+E463*4</f>
        <v>75.179999999999993</v>
      </c>
    </row>
    <row r="464" spans="1:8">
      <c r="A464" s="60">
        <v>213</v>
      </c>
      <c r="B464" s="61" t="s">
        <v>163</v>
      </c>
      <c r="C464" s="60">
        <v>200</v>
      </c>
      <c r="D464" s="60"/>
      <c r="E464" s="64">
        <v>16.399999999999999</v>
      </c>
      <c r="F464" s="63">
        <v>13.73</v>
      </c>
      <c r="G464" s="63">
        <v>7.55</v>
      </c>
      <c r="H464" s="63">
        <v>220.44</v>
      </c>
    </row>
    <row r="465" spans="1:8">
      <c r="A465" s="60">
        <v>378</v>
      </c>
      <c r="B465" s="61" t="s">
        <v>135</v>
      </c>
      <c r="C465" s="60">
        <v>200</v>
      </c>
      <c r="D465" s="60"/>
      <c r="E465" s="63">
        <v>1.61</v>
      </c>
      <c r="F465" s="63">
        <v>1.39</v>
      </c>
      <c r="G465" s="63">
        <v>13.76</v>
      </c>
      <c r="H465" s="63">
        <v>74.34</v>
      </c>
    </row>
    <row r="466" spans="1:8">
      <c r="A466" s="60"/>
      <c r="B466" s="61" t="s">
        <v>18</v>
      </c>
      <c r="C466" s="60">
        <v>50</v>
      </c>
      <c r="D466" s="60"/>
      <c r="E466" s="63">
        <v>3.95</v>
      </c>
      <c r="F466" s="64">
        <v>0.5</v>
      </c>
      <c r="G466" s="63">
        <v>24.15</v>
      </c>
      <c r="H466" s="64">
        <v>117.5</v>
      </c>
    </row>
    <row r="467" spans="1:8">
      <c r="A467" s="56" t="s">
        <v>43</v>
      </c>
      <c r="B467" s="56"/>
      <c r="C467" s="65">
        <f>SUM(C463:C466)</f>
        <v>510</v>
      </c>
      <c r="D467" s="65"/>
      <c r="E467" s="66">
        <f>SUM(E463:E466)</f>
        <v>23.619999999999997</v>
      </c>
      <c r="F467" s="66">
        <f>SUM(F463:F466)</f>
        <v>20.12</v>
      </c>
      <c r="G467" s="66">
        <f>SUM(G463:G466)</f>
        <v>52.47</v>
      </c>
      <c r="H467" s="66">
        <f>SUM(H463:H466)</f>
        <v>487.46000000000004</v>
      </c>
    </row>
    <row r="468" spans="1:8">
      <c r="A468" s="56" t="s">
        <v>44</v>
      </c>
      <c r="B468" s="56"/>
      <c r="C468" s="56"/>
      <c r="D468" s="56"/>
      <c r="E468" s="56"/>
      <c r="F468" s="56"/>
      <c r="G468" s="56"/>
      <c r="H468" s="56"/>
    </row>
    <row r="469" spans="1:8">
      <c r="A469" s="60">
        <v>376.03</v>
      </c>
      <c r="B469" s="61" t="s">
        <v>65</v>
      </c>
      <c r="C469" s="60">
        <v>200</v>
      </c>
      <c r="D469" s="60"/>
      <c r="E469" s="64">
        <v>5.8</v>
      </c>
      <c r="F469" s="60">
        <v>5</v>
      </c>
      <c r="G469" s="60">
        <v>8</v>
      </c>
      <c r="H469" s="60">
        <v>106</v>
      </c>
    </row>
    <row r="470" spans="1:8">
      <c r="A470" s="60"/>
      <c r="B470" s="70" t="s">
        <v>66</v>
      </c>
      <c r="C470" s="71">
        <v>21</v>
      </c>
      <c r="D470" s="71"/>
      <c r="E470" s="84">
        <v>0.74</v>
      </c>
      <c r="F470" s="84">
        <v>7.35</v>
      </c>
      <c r="G470" s="84">
        <v>11.34</v>
      </c>
      <c r="H470" s="73">
        <v>115.5</v>
      </c>
    </row>
    <row r="471" spans="1:8">
      <c r="A471" s="56" t="s">
        <v>47</v>
      </c>
      <c r="B471" s="56"/>
      <c r="C471" s="65">
        <f>SUM(C469:C470)</f>
        <v>221</v>
      </c>
      <c r="D471" s="65"/>
      <c r="E471" s="137">
        <f>SUM(E469:E470)</f>
        <v>6.54</v>
      </c>
      <c r="F471" s="137">
        <f>SUM(F469:F470)</f>
        <v>12.35</v>
      </c>
      <c r="G471" s="137">
        <f>SUM(G469:G470)</f>
        <v>19.34</v>
      </c>
      <c r="H471" s="66">
        <f>SUM(H469:H470)</f>
        <v>221.5</v>
      </c>
    </row>
    <row r="472" spans="1:8">
      <c r="A472" s="31" t="s">
        <v>48</v>
      </c>
      <c r="B472" s="31"/>
      <c r="C472" s="74">
        <f>C471+C467+C461+C456+C447</f>
        <v>2364</v>
      </c>
      <c r="D472" s="74"/>
      <c r="E472" s="100">
        <f>E471+E467+E461+E456+E447</f>
        <v>74.329999999999984</v>
      </c>
      <c r="F472" s="100">
        <f>F471+F467+F461+F456+F447</f>
        <v>69.751000000000005</v>
      </c>
      <c r="G472" s="100">
        <f>G471+G467+G461+G456+G447</f>
        <v>323.64000000000004</v>
      </c>
      <c r="H472" s="100">
        <f>H471+H467+H461+H456+H447</f>
        <v>2234.7750000000001</v>
      </c>
    </row>
    <row r="473" spans="1:8">
      <c r="A473" s="22"/>
      <c r="B473" s="23"/>
      <c r="C473" s="23"/>
      <c r="D473" s="23"/>
      <c r="E473" s="23"/>
      <c r="F473" s="23"/>
      <c r="G473" s="23"/>
      <c r="H473" s="23"/>
    </row>
    <row r="474" spans="1:8" ht="15">
      <c r="A474" s="26"/>
      <c r="B474" s="26"/>
      <c r="C474" s="26"/>
      <c r="D474" s="26"/>
      <c r="E474" s="26"/>
      <c r="F474" s="26"/>
      <c r="G474" s="26"/>
      <c r="H474" s="26"/>
    </row>
    <row r="475" spans="1:8">
      <c r="A475" s="24" t="s">
        <v>4</v>
      </c>
      <c r="B475" s="25">
        <v>13</v>
      </c>
      <c r="C475" s="25"/>
      <c r="D475" s="25"/>
      <c r="E475" s="25"/>
      <c r="F475" s="26"/>
      <c r="G475" s="26"/>
      <c r="H475" s="26"/>
    </row>
    <row r="476" spans="1:8">
      <c r="A476" s="27" t="s">
        <v>5</v>
      </c>
      <c r="B476" s="28" t="s">
        <v>6</v>
      </c>
      <c r="C476" s="28" t="s">
        <v>7</v>
      </c>
      <c r="D476" s="29"/>
      <c r="E476" s="28" t="s">
        <v>8</v>
      </c>
      <c r="F476" s="28"/>
      <c r="G476" s="28"/>
      <c r="H476" s="28" t="s">
        <v>9</v>
      </c>
    </row>
    <row r="477" spans="1:8">
      <c r="A477" s="27"/>
      <c r="B477" s="28"/>
      <c r="C477" s="28"/>
      <c r="D477" s="29"/>
      <c r="E477" s="29" t="s">
        <v>10</v>
      </c>
      <c r="F477" s="29" t="s">
        <v>11</v>
      </c>
      <c r="G477" s="29" t="s">
        <v>12</v>
      </c>
      <c r="H477" s="28"/>
    </row>
    <row r="478" spans="1:8">
      <c r="A478" s="30">
        <v>1</v>
      </c>
      <c r="B478" s="30">
        <v>2</v>
      </c>
      <c r="C478" s="30">
        <v>3</v>
      </c>
      <c r="D478" s="30"/>
      <c r="E478" s="30">
        <v>4</v>
      </c>
      <c r="F478" s="30">
        <v>5</v>
      </c>
      <c r="G478" s="30">
        <v>6</v>
      </c>
      <c r="H478" s="30">
        <v>7</v>
      </c>
    </row>
    <row r="479" spans="1:8">
      <c r="A479" s="31" t="s">
        <v>13</v>
      </c>
      <c r="B479" s="31"/>
      <c r="C479" s="31"/>
      <c r="D479" s="31"/>
      <c r="E479" s="31"/>
      <c r="F479" s="31"/>
      <c r="G479" s="31"/>
      <c r="H479" s="31"/>
    </row>
    <row r="480" spans="1:8">
      <c r="A480" s="37"/>
      <c r="B480" s="81" t="s">
        <v>109</v>
      </c>
      <c r="C480" s="34">
        <v>50</v>
      </c>
      <c r="D480" s="34"/>
      <c r="E480" s="35">
        <v>6.5</v>
      </c>
      <c r="F480" s="36">
        <v>12.5</v>
      </c>
      <c r="G480" s="35">
        <v>0</v>
      </c>
      <c r="H480" s="36">
        <v>138.5</v>
      </c>
    </row>
    <row r="481" spans="1:8">
      <c r="A481" s="37">
        <v>415</v>
      </c>
      <c r="B481" s="54" t="s">
        <v>91</v>
      </c>
      <c r="C481" s="37">
        <v>150</v>
      </c>
      <c r="D481" s="37"/>
      <c r="E481" s="77">
        <v>3.47</v>
      </c>
      <c r="F481" s="77">
        <v>3.45</v>
      </c>
      <c r="G481" s="77">
        <v>31.61</v>
      </c>
      <c r="H481" s="77">
        <v>171.56</v>
      </c>
    </row>
    <row r="482" spans="1:8">
      <c r="A482" s="37">
        <v>376</v>
      </c>
      <c r="B482" s="54" t="s">
        <v>42</v>
      </c>
      <c r="C482" s="37">
        <v>200</v>
      </c>
      <c r="D482" s="37"/>
      <c r="E482" s="78"/>
      <c r="F482" s="78"/>
      <c r="G482" s="77">
        <v>11.09</v>
      </c>
      <c r="H482" s="77">
        <v>44.34</v>
      </c>
    </row>
    <row r="483" spans="1:8">
      <c r="A483" s="37"/>
      <c r="B483" s="33" t="s">
        <v>18</v>
      </c>
      <c r="C483" s="34">
        <v>30</v>
      </c>
      <c r="D483" s="34"/>
      <c r="E483" s="35">
        <v>2.37</v>
      </c>
      <c r="F483" s="36">
        <v>0.3</v>
      </c>
      <c r="G483" s="35">
        <v>14.49</v>
      </c>
      <c r="H483" s="36">
        <v>70.5</v>
      </c>
    </row>
    <row r="484" spans="1:8">
      <c r="A484" s="37">
        <v>338</v>
      </c>
      <c r="B484" s="111" t="s">
        <v>35</v>
      </c>
      <c r="C484" s="37">
        <v>100</v>
      </c>
      <c r="D484" s="37"/>
      <c r="E484" s="55">
        <v>0.4</v>
      </c>
      <c r="F484" s="55">
        <v>0.3</v>
      </c>
      <c r="G484" s="55">
        <v>10.3</v>
      </c>
      <c r="H484" s="37">
        <v>47</v>
      </c>
    </row>
    <row r="485" spans="1:8">
      <c r="A485" s="31" t="s">
        <v>20</v>
      </c>
      <c r="B485" s="31"/>
      <c r="C485" s="42">
        <f>SUM(C480:C484)</f>
        <v>530</v>
      </c>
      <c r="D485" s="42"/>
      <c r="E485" s="89">
        <f>SUM(E480:E484)</f>
        <v>12.74</v>
      </c>
      <c r="F485" s="89">
        <f>SUM(F480:F484)</f>
        <v>16.55</v>
      </c>
      <c r="G485" s="89">
        <f>SUM(G480:G484)</f>
        <v>67.490000000000009</v>
      </c>
      <c r="H485" s="89">
        <f>SUM(H480:H484)</f>
        <v>471.9</v>
      </c>
    </row>
    <row r="486" spans="1:8">
      <c r="A486" s="31" t="s">
        <v>21</v>
      </c>
      <c r="B486" s="31"/>
      <c r="C486" s="31"/>
      <c r="D486" s="31"/>
      <c r="E486" s="31"/>
      <c r="F486" s="31"/>
      <c r="G486" s="31"/>
      <c r="H486" s="31"/>
    </row>
    <row r="487" spans="1:8" ht="31.5">
      <c r="A487" s="37">
        <v>40</v>
      </c>
      <c r="B487" s="54" t="s">
        <v>108</v>
      </c>
      <c r="C487" s="37">
        <v>60</v>
      </c>
      <c r="D487" s="37"/>
      <c r="E487" s="77">
        <v>1.89</v>
      </c>
      <c r="F487" s="77">
        <v>3.74</v>
      </c>
      <c r="G487" s="77">
        <v>7.12</v>
      </c>
      <c r="H487" s="77">
        <v>69.97</v>
      </c>
    </row>
    <row r="488" spans="1:8" ht="31.5">
      <c r="A488" s="37">
        <v>96</v>
      </c>
      <c r="B488" s="54" t="s">
        <v>164</v>
      </c>
      <c r="C488" s="37">
        <v>205</v>
      </c>
      <c r="D488" s="37"/>
      <c r="E488" s="77">
        <v>1.95</v>
      </c>
      <c r="F488" s="77">
        <v>3.06</v>
      </c>
      <c r="G488" s="77">
        <v>13.54</v>
      </c>
      <c r="H488" s="77">
        <v>90.08</v>
      </c>
    </row>
    <row r="489" spans="1:8">
      <c r="A489" s="37">
        <v>268</v>
      </c>
      <c r="B489" s="54" t="s">
        <v>165</v>
      </c>
      <c r="C489" s="37">
        <v>90</v>
      </c>
      <c r="D489" s="37"/>
      <c r="E489" s="77">
        <v>11.49</v>
      </c>
      <c r="F489" s="77">
        <v>13.42</v>
      </c>
      <c r="G489" s="77">
        <v>10.85</v>
      </c>
      <c r="H489" s="77">
        <v>211.77</v>
      </c>
    </row>
    <row r="490" spans="1:8">
      <c r="A490" s="37">
        <v>142</v>
      </c>
      <c r="B490" s="54" t="s">
        <v>64</v>
      </c>
      <c r="C490" s="37">
        <v>150</v>
      </c>
      <c r="D490" s="37"/>
      <c r="E490" s="77">
        <v>3.07</v>
      </c>
      <c r="F490" s="77">
        <v>5.38</v>
      </c>
      <c r="G490" s="77">
        <v>17.940000000000001</v>
      </c>
      <c r="H490" s="77">
        <v>133.97999999999999</v>
      </c>
    </row>
    <row r="491" spans="1:8">
      <c r="A491" s="37">
        <v>349</v>
      </c>
      <c r="B491" s="54" t="s">
        <v>122</v>
      </c>
      <c r="C491" s="37">
        <v>200</v>
      </c>
      <c r="D491" s="37"/>
      <c r="E491" s="77">
        <v>0.59</v>
      </c>
      <c r="F491" s="77">
        <v>0.05</v>
      </c>
      <c r="G491" s="77">
        <v>18.579999999999998</v>
      </c>
      <c r="H491" s="77">
        <v>77.94</v>
      </c>
    </row>
    <row r="492" spans="1:8">
      <c r="A492" s="47"/>
      <c r="B492" s="49" t="s">
        <v>18</v>
      </c>
      <c r="C492" s="44">
        <v>40</v>
      </c>
      <c r="D492" s="44"/>
      <c r="E492" s="47">
        <v>3.16</v>
      </c>
      <c r="F492" s="48">
        <v>0.4</v>
      </c>
      <c r="G492" s="47">
        <v>19.32</v>
      </c>
      <c r="H492" s="44">
        <v>94</v>
      </c>
    </row>
    <row r="493" spans="1:8">
      <c r="A493" s="47"/>
      <c r="B493" s="49" t="s">
        <v>30</v>
      </c>
      <c r="C493" s="44">
        <v>50</v>
      </c>
      <c r="D493" s="44"/>
      <c r="E493" s="48">
        <v>3.3</v>
      </c>
      <c r="F493" s="48">
        <v>0.6</v>
      </c>
      <c r="G493" s="47">
        <v>19.829999999999998</v>
      </c>
      <c r="H493" s="44">
        <v>99</v>
      </c>
    </row>
    <row r="494" spans="1:8">
      <c r="A494" s="31" t="s">
        <v>31</v>
      </c>
      <c r="B494" s="31"/>
      <c r="C494" s="42">
        <f>SUM(C487:C493)</f>
        <v>795</v>
      </c>
      <c r="D494" s="42"/>
      <c r="E494" s="43">
        <f>SUM(E487:E493)</f>
        <v>25.45</v>
      </c>
      <c r="F494" s="43">
        <f>SUM(F487:F493)</f>
        <v>26.65</v>
      </c>
      <c r="G494" s="43">
        <f>SUM(G487:G493)</f>
        <v>107.17999999999999</v>
      </c>
      <c r="H494" s="43">
        <f>SUM(H487:H493)</f>
        <v>776.74</v>
      </c>
    </row>
    <row r="495" spans="1:8">
      <c r="A495" s="31" t="s">
        <v>32</v>
      </c>
      <c r="B495" s="31"/>
      <c r="C495" s="31"/>
      <c r="D495" s="31"/>
      <c r="E495" s="31"/>
      <c r="F495" s="31"/>
      <c r="G495" s="31"/>
      <c r="H495" s="31"/>
    </row>
    <row r="496" spans="1:8">
      <c r="A496" s="37">
        <v>406</v>
      </c>
      <c r="B496" s="54" t="s">
        <v>166</v>
      </c>
      <c r="C496" s="37">
        <v>100</v>
      </c>
      <c r="D496" s="37"/>
      <c r="E496" s="77">
        <v>7.17</v>
      </c>
      <c r="F496" s="77">
        <v>8.33</v>
      </c>
      <c r="G496" s="77">
        <v>43.16</v>
      </c>
      <c r="H496" s="77">
        <v>276.63</v>
      </c>
    </row>
    <row r="497" spans="1:8">
      <c r="A497" s="60">
        <v>377</v>
      </c>
      <c r="B497" s="61" t="s">
        <v>78</v>
      </c>
      <c r="C497" s="60">
        <v>200</v>
      </c>
      <c r="D497" s="60"/>
      <c r="E497" s="63">
        <v>0.06</v>
      </c>
      <c r="F497" s="63">
        <v>0.01</v>
      </c>
      <c r="G497" s="63">
        <v>11.19</v>
      </c>
      <c r="H497" s="63">
        <v>46.28</v>
      </c>
    </row>
    <row r="498" spans="1:8">
      <c r="A498" s="37">
        <v>338</v>
      </c>
      <c r="B498" s="54" t="s">
        <v>61</v>
      </c>
      <c r="C498" s="37">
        <v>100</v>
      </c>
      <c r="D498" s="37"/>
      <c r="E498" s="55">
        <v>0.4</v>
      </c>
      <c r="F498" s="55">
        <v>0.4</v>
      </c>
      <c r="G498" s="55">
        <v>9.8000000000000007</v>
      </c>
      <c r="H498" s="37">
        <v>47</v>
      </c>
    </row>
    <row r="499" spans="1:8">
      <c r="A499" s="31" t="s">
        <v>36</v>
      </c>
      <c r="B499" s="31"/>
      <c r="C499" s="42">
        <f>SUM(C496:C498)</f>
        <v>400</v>
      </c>
      <c r="D499" s="42"/>
      <c r="E499" s="43">
        <f>SUM(E496:E498)</f>
        <v>7.63</v>
      </c>
      <c r="F499" s="43">
        <f>SUM(F496:F498)</f>
        <v>8.74</v>
      </c>
      <c r="G499" s="43">
        <f>SUM(G496:G498)</f>
        <v>64.149999999999991</v>
      </c>
      <c r="H499" s="43">
        <f>SUM(H496:H498)</f>
        <v>369.90999999999997</v>
      </c>
    </row>
    <row r="500" spans="1:8">
      <c r="A500" s="56" t="s">
        <v>37</v>
      </c>
      <c r="B500" s="56"/>
      <c r="C500" s="56"/>
      <c r="D500" s="56"/>
      <c r="E500" s="56"/>
      <c r="F500" s="56"/>
      <c r="G500" s="56"/>
      <c r="H500" s="56"/>
    </row>
    <row r="501" spans="1:8">
      <c r="A501" s="44" t="s">
        <v>52</v>
      </c>
      <c r="B501" s="49" t="s">
        <v>53</v>
      </c>
      <c r="C501" s="44">
        <v>60</v>
      </c>
      <c r="D501" s="44"/>
      <c r="E501" s="47">
        <v>1.01</v>
      </c>
      <c r="F501" s="48">
        <v>4.0999999999999996</v>
      </c>
      <c r="G501" s="47">
        <v>2.98</v>
      </c>
      <c r="H501" s="47">
        <v>53.15</v>
      </c>
    </row>
    <row r="502" spans="1:8" ht="31.5">
      <c r="A502" s="60">
        <v>294.01</v>
      </c>
      <c r="B502" s="61" t="s">
        <v>167</v>
      </c>
      <c r="C502" s="60">
        <v>120</v>
      </c>
      <c r="D502" s="60"/>
      <c r="E502" s="63">
        <v>14.39</v>
      </c>
      <c r="F502" s="63">
        <v>14.12</v>
      </c>
      <c r="G502" s="63">
        <v>10.36</v>
      </c>
      <c r="H502" s="63">
        <v>226.73</v>
      </c>
    </row>
    <row r="503" spans="1:8">
      <c r="A503" s="60">
        <v>202</v>
      </c>
      <c r="B503" s="61" t="s">
        <v>27</v>
      </c>
      <c r="C503" s="60">
        <v>150</v>
      </c>
      <c r="D503" s="60"/>
      <c r="E503" s="64">
        <v>6.6</v>
      </c>
      <c r="F503" s="63">
        <v>0.78</v>
      </c>
      <c r="G503" s="64">
        <v>42.3</v>
      </c>
      <c r="H503" s="64">
        <v>202.8</v>
      </c>
    </row>
    <row r="504" spans="1:8">
      <c r="A504" s="60">
        <v>376</v>
      </c>
      <c r="B504" s="61" t="s">
        <v>42</v>
      </c>
      <c r="C504" s="60">
        <v>200</v>
      </c>
      <c r="D504" s="60"/>
      <c r="E504" s="62"/>
      <c r="F504" s="62"/>
      <c r="G504" s="63">
        <v>11.09</v>
      </c>
      <c r="H504" s="63">
        <v>44.34</v>
      </c>
    </row>
    <row r="505" spans="1:8">
      <c r="A505" s="60"/>
      <c r="B505" s="61" t="s">
        <v>18</v>
      </c>
      <c r="C505" s="60">
        <v>50</v>
      </c>
      <c r="D505" s="60"/>
      <c r="E505" s="63">
        <v>3.95</v>
      </c>
      <c r="F505" s="64">
        <v>0.5</v>
      </c>
      <c r="G505" s="63">
        <v>24.15</v>
      </c>
      <c r="H505" s="64">
        <v>117.5</v>
      </c>
    </row>
    <row r="506" spans="1:8">
      <c r="A506" s="56" t="s">
        <v>43</v>
      </c>
      <c r="B506" s="56"/>
      <c r="C506" s="65">
        <f>SUM(C501:C505)</f>
        <v>580</v>
      </c>
      <c r="D506" s="65"/>
      <c r="E506" s="66">
        <f>SUM(E501:E505)</f>
        <v>25.95</v>
      </c>
      <c r="F506" s="66">
        <f>SUM(F501:F505)</f>
        <v>19.5</v>
      </c>
      <c r="G506" s="66">
        <f>SUM(G501:G505)</f>
        <v>90.88</v>
      </c>
      <c r="H506" s="66">
        <f>SUM(H501:H505)</f>
        <v>644.52</v>
      </c>
    </row>
    <row r="507" spans="1:8">
      <c r="A507" s="56" t="s">
        <v>44</v>
      </c>
      <c r="B507" s="56"/>
      <c r="C507" s="56"/>
      <c r="D507" s="56"/>
      <c r="E507" s="56"/>
      <c r="F507" s="56"/>
      <c r="G507" s="56"/>
      <c r="H507" s="56"/>
    </row>
    <row r="508" spans="1:8">
      <c r="A508" s="67">
        <v>376.02</v>
      </c>
      <c r="B508" s="68" t="s">
        <v>45</v>
      </c>
      <c r="C508" s="67">
        <v>200</v>
      </c>
      <c r="D508" s="67"/>
      <c r="E508" s="69">
        <v>5.6</v>
      </c>
      <c r="F508" s="67">
        <v>4.8</v>
      </c>
      <c r="G508" s="69">
        <v>30</v>
      </c>
      <c r="H508" s="67">
        <v>186</v>
      </c>
    </row>
    <row r="509" spans="1:8">
      <c r="A509" s="67"/>
      <c r="B509" s="70" t="s">
        <v>46</v>
      </c>
      <c r="C509" s="71">
        <v>22</v>
      </c>
      <c r="D509" s="71"/>
      <c r="E509" s="72">
        <v>0.45</v>
      </c>
      <c r="F509" s="72">
        <v>2.86</v>
      </c>
      <c r="G509" s="72">
        <v>10.43</v>
      </c>
      <c r="H509" s="73">
        <f>(E509+G509)*4+F509*9</f>
        <v>69.259999999999991</v>
      </c>
    </row>
    <row r="510" spans="1:8">
      <c r="A510" s="56" t="s">
        <v>47</v>
      </c>
      <c r="B510" s="56"/>
      <c r="C510" s="65">
        <f>SUM(C508:C509)</f>
        <v>222</v>
      </c>
      <c r="D510" s="65"/>
      <c r="E510" s="66">
        <f>SUM(E508:E509)</f>
        <v>6.05</v>
      </c>
      <c r="F510" s="66">
        <f>SUM(F508:F509)</f>
        <v>7.66</v>
      </c>
      <c r="G510" s="66">
        <f>SUM(G508:G509)</f>
        <v>40.43</v>
      </c>
      <c r="H510" s="66">
        <f>SUM(H508:H509)</f>
        <v>255.26</v>
      </c>
    </row>
    <row r="511" spans="1:8">
      <c r="A511" s="31" t="s">
        <v>48</v>
      </c>
      <c r="B511" s="31"/>
      <c r="C511" s="74">
        <f>C510+C506+C499+C494+C485</f>
        <v>2527</v>
      </c>
      <c r="D511" s="74"/>
      <c r="E511" s="100">
        <f>E510+E506+E499+E494+E485</f>
        <v>77.819999999999993</v>
      </c>
      <c r="F511" s="100">
        <f>F510+F506+F499+F494+F485</f>
        <v>79.099999999999994</v>
      </c>
      <c r="G511" s="100">
        <f>G510+G506+G499+G494+G485</f>
        <v>370.13</v>
      </c>
      <c r="H511" s="100">
        <f>H510+H506+H499+H494+H485</f>
        <v>2518.33</v>
      </c>
    </row>
    <row r="512" spans="1:8">
      <c r="A512" s="22"/>
      <c r="B512" s="23"/>
      <c r="C512" s="23"/>
      <c r="D512" s="23"/>
      <c r="E512" s="23"/>
      <c r="F512" s="23"/>
      <c r="G512" s="23"/>
      <c r="H512" s="23"/>
    </row>
    <row r="513" spans="1:8" ht="15">
      <c r="A513" s="26"/>
      <c r="B513" s="26"/>
      <c r="C513" s="26"/>
      <c r="D513" s="26"/>
      <c r="E513" s="26"/>
      <c r="F513" s="26"/>
      <c r="G513" s="26"/>
      <c r="H513" s="26"/>
    </row>
    <row r="514" spans="1:8">
      <c r="A514" s="24" t="s">
        <v>4</v>
      </c>
      <c r="B514" s="25">
        <v>14</v>
      </c>
      <c r="C514" s="25"/>
      <c r="D514" s="25"/>
      <c r="E514" s="25"/>
      <c r="F514" s="26"/>
      <c r="G514" s="26"/>
      <c r="H514" s="26"/>
    </row>
    <row r="515" spans="1:8">
      <c r="A515" s="27" t="s">
        <v>5</v>
      </c>
      <c r="B515" s="28" t="s">
        <v>6</v>
      </c>
      <c r="C515" s="28" t="s">
        <v>7</v>
      </c>
      <c r="D515" s="29"/>
      <c r="E515" s="28" t="s">
        <v>8</v>
      </c>
      <c r="F515" s="28"/>
      <c r="G515" s="28"/>
      <c r="H515" s="28" t="s">
        <v>9</v>
      </c>
    </row>
    <row r="516" spans="1:8">
      <c r="A516" s="27"/>
      <c r="B516" s="28"/>
      <c r="C516" s="28"/>
      <c r="D516" s="29"/>
      <c r="E516" s="29" t="s">
        <v>10</v>
      </c>
      <c r="F516" s="29" t="s">
        <v>11</v>
      </c>
      <c r="G516" s="29" t="s">
        <v>12</v>
      </c>
      <c r="H516" s="28"/>
    </row>
    <row r="517" spans="1:8">
      <c r="A517" s="30">
        <v>1</v>
      </c>
      <c r="B517" s="30">
        <v>2</v>
      </c>
      <c r="C517" s="30">
        <v>3</v>
      </c>
      <c r="D517" s="30"/>
      <c r="E517" s="30">
        <v>4</v>
      </c>
      <c r="F517" s="30">
        <v>5</v>
      </c>
      <c r="G517" s="30">
        <v>6</v>
      </c>
      <c r="H517" s="30">
        <v>7</v>
      </c>
    </row>
    <row r="518" spans="1:8">
      <c r="A518" s="31" t="s">
        <v>13</v>
      </c>
      <c r="B518" s="31"/>
      <c r="C518" s="31"/>
      <c r="D518" s="31"/>
      <c r="E518" s="31"/>
      <c r="F518" s="31"/>
      <c r="G518" s="31"/>
      <c r="H518" s="31"/>
    </row>
    <row r="519" spans="1:8">
      <c r="A519" s="37">
        <v>14</v>
      </c>
      <c r="B519" s="54" t="s">
        <v>119</v>
      </c>
      <c r="C519" s="37">
        <v>10</v>
      </c>
      <c r="D519" s="37"/>
      <c r="E519" s="77">
        <v>0.08</v>
      </c>
      <c r="F519" s="77">
        <v>7.25</v>
      </c>
      <c r="G519" s="77">
        <v>0.13</v>
      </c>
      <c r="H519" s="77">
        <v>66.09</v>
      </c>
    </row>
    <row r="520" spans="1:8">
      <c r="A520" s="67">
        <v>173.05</v>
      </c>
      <c r="B520" s="68" t="s">
        <v>111</v>
      </c>
      <c r="C520" s="67">
        <v>200</v>
      </c>
      <c r="D520" s="67"/>
      <c r="E520" s="113">
        <v>8.4</v>
      </c>
      <c r="F520" s="113">
        <v>11.08</v>
      </c>
      <c r="G520" s="113">
        <v>36</v>
      </c>
      <c r="H520" s="113">
        <v>277.32</v>
      </c>
    </row>
    <row r="521" spans="1:8">
      <c r="A521" s="37">
        <v>382</v>
      </c>
      <c r="B521" s="33" t="s">
        <v>34</v>
      </c>
      <c r="C521" s="32">
        <v>180</v>
      </c>
      <c r="D521" s="39"/>
      <c r="E521" s="38">
        <v>3.5</v>
      </c>
      <c r="F521" s="38">
        <v>2.9</v>
      </c>
      <c r="G521" s="38">
        <v>22.58</v>
      </c>
      <c r="H521" s="38">
        <v>129.87</v>
      </c>
    </row>
    <row r="522" spans="1:8">
      <c r="A522" s="37"/>
      <c r="B522" s="33" t="s">
        <v>18</v>
      </c>
      <c r="C522" s="34">
        <v>30</v>
      </c>
      <c r="D522" s="34"/>
      <c r="E522" s="35">
        <v>2.37</v>
      </c>
      <c r="F522" s="36">
        <v>0.3</v>
      </c>
      <c r="G522" s="35">
        <v>14.49</v>
      </c>
      <c r="H522" s="36">
        <v>70.5</v>
      </c>
    </row>
    <row r="523" spans="1:8">
      <c r="A523" s="37">
        <v>338</v>
      </c>
      <c r="B523" s="54" t="s">
        <v>61</v>
      </c>
      <c r="C523" s="37">
        <v>100</v>
      </c>
      <c r="D523" s="37"/>
      <c r="E523" s="55">
        <v>0.4</v>
      </c>
      <c r="F523" s="55">
        <v>0.4</v>
      </c>
      <c r="G523" s="55">
        <v>9.8000000000000007</v>
      </c>
      <c r="H523" s="37">
        <v>47</v>
      </c>
    </row>
    <row r="524" spans="1:8">
      <c r="A524" s="31" t="s">
        <v>20</v>
      </c>
      <c r="B524" s="31"/>
      <c r="C524" s="42">
        <f>SUM(C519:C523)</f>
        <v>520</v>
      </c>
      <c r="D524" s="42"/>
      <c r="E524" s="89">
        <f>SUM(E519:E523)</f>
        <v>14.750000000000002</v>
      </c>
      <c r="F524" s="89">
        <f>SUM(F519:F523)</f>
        <v>21.929999999999996</v>
      </c>
      <c r="G524" s="89">
        <f>SUM(G519:G523)</f>
        <v>83</v>
      </c>
      <c r="H524" s="89">
        <f>SUM(H519:H523)</f>
        <v>590.78</v>
      </c>
    </row>
    <row r="525" spans="1:8">
      <c r="A525" s="31" t="s">
        <v>21</v>
      </c>
      <c r="B525" s="31"/>
      <c r="C525" s="31"/>
      <c r="D525" s="31"/>
      <c r="E525" s="31"/>
      <c r="F525" s="31"/>
      <c r="G525" s="31"/>
      <c r="H525" s="31"/>
    </row>
    <row r="526" spans="1:8" ht="31.5">
      <c r="A526" s="37">
        <v>39</v>
      </c>
      <c r="B526" s="54" t="s">
        <v>168</v>
      </c>
      <c r="C526" s="37">
        <v>60</v>
      </c>
      <c r="D526" s="37"/>
      <c r="E526" s="37">
        <v>1</v>
      </c>
      <c r="F526" s="77">
        <v>4.32</v>
      </c>
      <c r="G526" s="77">
        <v>5.88</v>
      </c>
      <c r="H526" s="77">
        <v>66.19</v>
      </c>
    </row>
    <row r="527" spans="1:8" ht="31.5">
      <c r="A527" s="37">
        <v>88</v>
      </c>
      <c r="B527" s="54" t="s">
        <v>113</v>
      </c>
      <c r="C527" s="37">
        <v>205</v>
      </c>
      <c r="D527" s="37"/>
      <c r="E527" s="77">
        <v>2.0099999999999998</v>
      </c>
      <c r="F527" s="77">
        <v>4.01</v>
      </c>
      <c r="G527" s="77">
        <v>9.48</v>
      </c>
      <c r="H527" s="55">
        <v>82.6</v>
      </c>
    </row>
    <row r="528" spans="1:8">
      <c r="A528" s="60">
        <v>240.01</v>
      </c>
      <c r="B528" s="61" t="s">
        <v>169</v>
      </c>
      <c r="C528" s="60">
        <v>90</v>
      </c>
      <c r="D528" s="60"/>
      <c r="E528" s="63">
        <v>15.62</v>
      </c>
      <c r="F528" s="63">
        <v>3.16</v>
      </c>
      <c r="G528" s="63">
        <v>6.37</v>
      </c>
      <c r="H528" s="64">
        <v>116.9</v>
      </c>
    </row>
    <row r="529" spans="1:8">
      <c r="A529" s="60">
        <v>415</v>
      </c>
      <c r="B529" s="61" t="s">
        <v>91</v>
      </c>
      <c r="C529" s="60">
        <v>150</v>
      </c>
      <c r="D529" s="60"/>
      <c r="E529" s="63">
        <v>3.47</v>
      </c>
      <c r="F529" s="63">
        <v>3.45</v>
      </c>
      <c r="G529" s="63">
        <v>31.61</v>
      </c>
      <c r="H529" s="63">
        <v>171.56</v>
      </c>
    </row>
    <row r="530" spans="1:8">
      <c r="A530" s="37">
        <v>342</v>
      </c>
      <c r="B530" s="54" t="s">
        <v>170</v>
      </c>
      <c r="C530" s="37">
        <v>200</v>
      </c>
      <c r="D530" s="37"/>
      <c r="E530" s="77">
        <v>0.16</v>
      </c>
      <c r="F530" s="77">
        <v>0.04</v>
      </c>
      <c r="G530" s="77">
        <v>15.42</v>
      </c>
      <c r="H530" s="55">
        <v>63.6</v>
      </c>
    </row>
    <row r="531" spans="1:8">
      <c r="A531" s="47"/>
      <c r="B531" s="49" t="s">
        <v>18</v>
      </c>
      <c r="C531" s="44">
        <v>40</v>
      </c>
      <c r="D531" s="44"/>
      <c r="E531" s="47">
        <v>3.16</v>
      </c>
      <c r="F531" s="48">
        <v>0.4</v>
      </c>
      <c r="G531" s="47">
        <v>19.32</v>
      </c>
      <c r="H531" s="44">
        <v>94</v>
      </c>
    </row>
    <row r="532" spans="1:8">
      <c r="A532" s="47"/>
      <c r="B532" s="49" t="s">
        <v>30</v>
      </c>
      <c r="C532" s="44">
        <v>50</v>
      </c>
      <c r="D532" s="44"/>
      <c r="E532" s="48">
        <v>3.3</v>
      </c>
      <c r="F532" s="48">
        <v>0.6</v>
      </c>
      <c r="G532" s="47">
        <v>19.829999999999998</v>
      </c>
      <c r="H532" s="44">
        <v>99</v>
      </c>
    </row>
    <row r="533" spans="1:8">
      <c r="A533" s="31" t="s">
        <v>31</v>
      </c>
      <c r="B533" s="31"/>
      <c r="C533" s="42">
        <f>SUM(C526:C531)</f>
        <v>745</v>
      </c>
      <c r="D533" s="42"/>
      <c r="E533" s="43">
        <f>SUM(E526:E531)</f>
        <v>25.419999999999998</v>
      </c>
      <c r="F533" s="43">
        <f>SUM(F526:F531)</f>
        <v>15.38</v>
      </c>
      <c r="G533" s="43">
        <f>SUM(G526:G531)</f>
        <v>88.080000000000013</v>
      </c>
      <c r="H533" s="43">
        <f>SUM(H526:H531)</f>
        <v>594.85</v>
      </c>
    </row>
    <row r="534" spans="1:8">
      <c r="A534" s="31" t="s">
        <v>32</v>
      </c>
      <c r="B534" s="31"/>
      <c r="C534" s="31"/>
      <c r="D534" s="31"/>
      <c r="E534" s="31"/>
      <c r="F534" s="31"/>
      <c r="G534" s="31"/>
      <c r="H534" s="31"/>
    </row>
    <row r="535" spans="1:8">
      <c r="A535" s="37">
        <v>421</v>
      </c>
      <c r="B535" s="54" t="s">
        <v>171</v>
      </c>
      <c r="C535" s="37">
        <v>70</v>
      </c>
      <c r="D535" s="37"/>
      <c r="E535" s="77">
        <v>6.5</v>
      </c>
      <c r="F535" s="77">
        <v>6.9</v>
      </c>
      <c r="G535" s="77">
        <v>54.122999999999998</v>
      </c>
      <c r="H535" s="55">
        <v>305.03100000000001</v>
      </c>
    </row>
    <row r="536" spans="1:8">
      <c r="A536" s="37">
        <v>377</v>
      </c>
      <c r="B536" s="54" t="s">
        <v>78</v>
      </c>
      <c r="C536" s="37">
        <v>200</v>
      </c>
      <c r="D536" s="37"/>
      <c r="E536" s="77">
        <v>0.06</v>
      </c>
      <c r="F536" s="77">
        <v>0.01</v>
      </c>
      <c r="G536" s="77">
        <v>11.19</v>
      </c>
      <c r="H536" s="77">
        <v>46.28</v>
      </c>
    </row>
    <row r="537" spans="1:8">
      <c r="A537" s="37">
        <v>338</v>
      </c>
      <c r="B537" s="54" t="s">
        <v>35</v>
      </c>
      <c r="C537" s="37">
        <v>100</v>
      </c>
      <c r="D537" s="37"/>
      <c r="E537" s="55">
        <v>0.4</v>
      </c>
      <c r="F537" s="55">
        <v>0.3</v>
      </c>
      <c r="G537" s="55">
        <v>10.3</v>
      </c>
      <c r="H537" s="37">
        <v>47</v>
      </c>
    </row>
    <row r="538" spans="1:8">
      <c r="A538" s="31" t="s">
        <v>36</v>
      </c>
      <c r="B538" s="31"/>
      <c r="C538" s="112">
        <f>SUM(C535:C537)</f>
        <v>370</v>
      </c>
      <c r="D538" s="112"/>
      <c r="E538" s="89">
        <f>SUM(E535:E537)</f>
        <v>6.96</v>
      </c>
      <c r="F538" s="89">
        <f>SUM(F535:F537)</f>
        <v>7.21</v>
      </c>
      <c r="G538" s="89">
        <f>SUM(G535:G537)</f>
        <v>75.613</v>
      </c>
      <c r="H538" s="89">
        <f>SUM(H535:H537)</f>
        <v>398.31100000000004</v>
      </c>
    </row>
    <row r="539" spans="1:8">
      <c r="A539" s="56" t="s">
        <v>37</v>
      </c>
      <c r="B539" s="56"/>
      <c r="C539" s="56"/>
      <c r="D539" s="56"/>
      <c r="E539" s="56"/>
      <c r="F539" s="56"/>
      <c r="G539" s="56"/>
      <c r="H539" s="56"/>
    </row>
    <row r="540" spans="1:8">
      <c r="A540" s="44" t="s">
        <v>172</v>
      </c>
      <c r="B540" s="45" t="s">
        <v>62</v>
      </c>
      <c r="C540" s="60">
        <v>60</v>
      </c>
      <c r="D540" s="60"/>
      <c r="E540" s="59">
        <v>0.75</v>
      </c>
      <c r="F540" s="59">
        <v>5.0599999999999996</v>
      </c>
      <c r="G540" s="59">
        <v>3.72</v>
      </c>
      <c r="H540" s="59">
        <v>63.85</v>
      </c>
    </row>
    <row r="541" spans="1:8">
      <c r="A541" s="60">
        <v>211</v>
      </c>
      <c r="B541" s="61" t="s">
        <v>83</v>
      </c>
      <c r="C541" s="60">
        <v>200</v>
      </c>
      <c r="D541" s="60"/>
      <c r="E541" s="63">
        <v>18.41</v>
      </c>
      <c r="F541" s="63">
        <v>16.28</v>
      </c>
      <c r="G541" s="63">
        <v>3.82</v>
      </c>
      <c r="H541" s="63">
        <v>236.66</v>
      </c>
    </row>
    <row r="542" spans="1:8">
      <c r="A542" s="60">
        <v>376</v>
      </c>
      <c r="B542" s="61" t="s">
        <v>42</v>
      </c>
      <c r="C542" s="60">
        <v>200</v>
      </c>
      <c r="D542" s="60"/>
      <c r="E542" s="62"/>
      <c r="F542" s="62"/>
      <c r="G542" s="63">
        <v>11.09</v>
      </c>
      <c r="H542" s="63">
        <v>44.34</v>
      </c>
    </row>
    <row r="543" spans="1:8">
      <c r="A543" s="60"/>
      <c r="B543" s="61" t="s">
        <v>18</v>
      </c>
      <c r="C543" s="60">
        <v>50</v>
      </c>
      <c r="D543" s="60"/>
      <c r="E543" s="63">
        <v>3.95</v>
      </c>
      <c r="F543" s="64">
        <v>0.5</v>
      </c>
      <c r="G543" s="63">
        <v>24.15</v>
      </c>
      <c r="H543" s="64">
        <v>117.5</v>
      </c>
    </row>
    <row r="544" spans="1:8">
      <c r="A544" s="56" t="s">
        <v>43</v>
      </c>
      <c r="B544" s="56"/>
      <c r="C544" s="65">
        <f>SUM(C540:C543)</f>
        <v>510</v>
      </c>
      <c r="D544" s="65"/>
      <c r="E544" s="66">
        <f>SUM(E540:E543)</f>
        <v>23.11</v>
      </c>
      <c r="F544" s="66">
        <f>SUM(F540:F543)</f>
        <v>21.84</v>
      </c>
      <c r="G544" s="66">
        <f>SUM(G540:G543)</f>
        <v>42.78</v>
      </c>
      <c r="H544" s="66">
        <f>SUM(H540:H543)</f>
        <v>462.35</v>
      </c>
    </row>
    <row r="545" spans="1:8">
      <c r="A545" s="56" t="s">
        <v>44</v>
      </c>
      <c r="B545" s="56"/>
      <c r="C545" s="56"/>
      <c r="D545" s="56"/>
      <c r="E545" s="56"/>
      <c r="F545" s="56"/>
      <c r="G545" s="56"/>
      <c r="H545" s="56"/>
    </row>
    <row r="546" spans="1:8">
      <c r="A546" s="60">
        <v>376.03</v>
      </c>
      <c r="B546" s="61" t="s">
        <v>65</v>
      </c>
      <c r="C546" s="60">
        <v>200</v>
      </c>
      <c r="D546" s="60"/>
      <c r="E546" s="64">
        <v>5.8</v>
      </c>
      <c r="F546" s="60">
        <v>5</v>
      </c>
      <c r="G546" s="60">
        <v>8</v>
      </c>
      <c r="H546" s="60">
        <v>106</v>
      </c>
    </row>
    <row r="547" spans="1:8">
      <c r="A547" s="60"/>
      <c r="B547" s="70" t="s">
        <v>66</v>
      </c>
      <c r="C547" s="71">
        <v>21</v>
      </c>
      <c r="D547" s="71"/>
      <c r="E547" s="84">
        <v>0.74</v>
      </c>
      <c r="F547" s="84">
        <v>7.35</v>
      </c>
      <c r="G547" s="84">
        <v>11.34</v>
      </c>
      <c r="H547" s="73">
        <v>115.5</v>
      </c>
    </row>
    <row r="548" spans="1:8">
      <c r="A548" s="56" t="s">
        <v>47</v>
      </c>
      <c r="B548" s="56"/>
      <c r="C548" s="65">
        <f>SUM(C546:C547)</f>
        <v>221</v>
      </c>
      <c r="D548" s="65"/>
      <c r="E548" s="66">
        <f>SUM(E546:E547)</f>
        <v>6.54</v>
      </c>
      <c r="F548" s="66">
        <f>SUM(F546:F547)</f>
        <v>12.35</v>
      </c>
      <c r="G548" s="66">
        <f>SUM(G546:G547)</f>
        <v>19.34</v>
      </c>
      <c r="H548" s="66">
        <f>SUM(H546:H547)</f>
        <v>221.5</v>
      </c>
    </row>
    <row r="549" spans="1:8">
      <c r="A549" s="31" t="s">
        <v>48</v>
      </c>
      <c r="B549" s="31"/>
      <c r="C549" s="74">
        <f>C548+C544+C538+C533+C524</f>
        <v>2366</v>
      </c>
      <c r="D549" s="74"/>
      <c r="E549" s="100">
        <f>E548+E544+E538+E533+E524</f>
        <v>76.78</v>
      </c>
      <c r="F549" s="100">
        <f>F548+F544+F538+F533+F524</f>
        <v>78.709999999999994</v>
      </c>
      <c r="G549" s="100">
        <f>G548+G544+G538+G533+G524</f>
        <v>308.81299999999999</v>
      </c>
      <c r="H549" s="100">
        <f>H548+H544+H538+H533+H524</f>
        <v>2267.7910000000002</v>
      </c>
    </row>
    <row r="550" spans="1:8">
      <c r="A550" s="22"/>
      <c r="B550" s="23"/>
      <c r="C550" s="23"/>
      <c r="D550" s="23"/>
      <c r="E550" s="23"/>
      <c r="F550" s="23"/>
      <c r="G550" s="23"/>
      <c r="H550" s="23"/>
    </row>
    <row r="551" spans="1:8" ht="15">
      <c r="A551" s="26"/>
      <c r="B551" s="26"/>
      <c r="C551" s="26"/>
      <c r="D551" s="26"/>
      <c r="E551" s="26"/>
      <c r="F551" s="26"/>
      <c r="G551" s="26"/>
      <c r="H551" s="26"/>
    </row>
    <row r="552" spans="1:8">
      <c r="A552" s="24" t="s">
        <v>4</v>
      </c>
      <c r="B552" s="25">
        <v>15</v>
      </c>
      <c r="C552" s="25"/>
      <c r="D552" s="25"/>
      <c r="E552" s="25"/>
      <c r="F552" s="26"/>
      <c r="G552" s="26"/>
      <c r="H552" s="26"/>
    </row>
    <row r="553" spans="1:8">
      <c r="A553" s="27" t="s">
        <v>5</v>
      </c>
      <c r="B553" s="28" t="s">
        <v>6</v>
      </c>
      <c r="C553" s="28" t="s">
        <v>7</v>
      </c>
      <c r="D553" s="29"/>
      <c r="E553" s="28" t="s">
        <v>8</v>
      </c>
      <c r="F553" s="28"/>
      <c r="G553" s="28"/>
      <c r="H553" s="28" t="s">
        <v>9</v>
      </c>
    </row>
    <row r="554" spans="1:8">
      <c r="A554" s="27"/>
      <c r="B554" s="28"/>
      <c r="C554" s="28"/>
      <c r="D554" s="29"/>
      <c r="E554" s="29" t="s">
        <v>10</v>
      </c>
      <c r="F554" s="29" t="s">
        <v>11</v>
      </c>
      <c r="G554" s="29" t="s">
        <v>12</v>
      </c>
      <c r="H554" s="28"/>
    </row>
    <row r="555" spans="1:8">
      <c r="A555" s="30">
        <v>1</v>
      </c>
      <c r="B555" s="30">
        <v>2</v>
      </c>
      <c r="C555" s="30">
        <v>3</v>
      </c>
      <c r="D555" s="30"/>
      <c r="E555" s="30">
        <v>4</v>
      </c>
      <c r="F555" s="30">
        <v>5</v>
      </c>
      <c r="G555" s="30">
        <v>6</v>
      </c>
      <c r="H555" s="30">
        <v>7</v>
      </c>
    </row>
    <row r="556" spans="1:8">
      <c r="A556" s="31" t="s">
        <v>13</v>
      </c>
      <c r="B556" s="31"/>
      <c r="C556" s="31"/>
      <c r="D556" s="31"/>
      <c r="E556" s="31"/>
      <c r="F556" s="31"/>
      <c r="G556" s="31"/>
      <c r="H556" s="31"/>
    </row>
    <row r="557" spans="1:8">
      <c r="A557" s="37">
        <v>14</v>
      </c>
      <c r="B557" s="54" t="s">
        <v>119</v>
      </c>
      <c r="C557" s="37">
        <v>10</v>
      </c>
      <c r="D557" s="76"/>
      <c r="E557" s="77">
        <v>0.08</v>
      </c>
      <c r="F557" s="77">
        <v>7.25</v>
      </c>
      <c r="G557" s="77">
        <v>0.13</v>
      </c>
      <c r="H557" s="77">
        <v>66.09</v>
      </c>
    </row>
    <row r="558" spans="1:8">
      <c r="A558" s="37">
        <v>15</v>
      </c>
      <c r="B558" s="91" t="s">
        <v>173</v>
      </c>
      <c r="C558" s="92">
        <v>200</v>
      </c>
      <c r="D558" s="76"/>
      <c r="E558" s="94">
        <v>12.66</v>
      </c>
      <c r="F558" s="94">
        <v>20.36</v>
      </c>
      <c r="G558" s="94">
        <v>46</v>
      </c>
      <c r="H558" s="94">
        <v>413.88</v>
      </c>
    </row>
    <row r="559" spans="1:8">
      <c r="A559" s="80" t="s">
        <v>174</v>
      </c>
      <c r="B559" s="54" t="s">
        <v>42</v>
      </c>
      <c r="C559" s="37">
        <v>200</v>
      </c>
      <c r="D559" s="76"/>
      <c r="E559" s="78"/>
      <c r="F559" s="78"/>
      <c r="G559" s="77">
        <v>11.09</v>
      </c>
      <c r="H559" s="77">
        <v>44.34</v>
      </c>
    </row>
    <row r="560" spans="1:8">
      <c r="A560" s="37">
        <v>377</v>
      </c>
      <c r="B560" s="33" t="s">
        <v>18</v>
      </c>
      <c r="C560" s="34">
        <v>30</v>
      </c>
      <c r="D560" s="76"/>
      <c r="E560" s="35">
        <v>2.37</v>
      </c>
      <c r="F560" s="36">
        <v>0.3</v>
      </c>
      <c r="G560" s="35">
        <v>14.49</v>
      </c>
      <c r="H560" s="36">
        <v>70.5</v>
      </c>
    </row>
    <row r="561" spans="1:8">
      <c r="A561" s="37"/>
      <c r="B561" s="54" t="s">
        <v>61</v>
      </c>
      <c r="C561" s="37">
        <v>100</v>
      </c>
      <c r="D561" s="76"/>
      <c r="E561" s="55">
        <v>0.4</v>
      </c>
      <c r="F561" s="55">
        <v>0.4</v>
      </c>
      <c r="G561" s="55">
        <v>9.8000000000000007</v>
      </c>
      <c r="H561" s="37">
        <v>47</v>
      </c>
    </row>
    <row r="562" spans="1:8">
      <c r="A562" s="31" t="s">
        <v>20</v>
      </c>
      <c r="B562" s="31"/>
      <c r="C562" s="42">
        <f>SUM(C557:C561)</f>
        <v>540</v>
      </c>
      <c r="D562" s="42"/>
      <c r="E562" s="138">
        <v>15.35</v>
      </c>
      <c r="F562" s="43">
        <f>SUM(F557:F561)</f>
        <v>28.31</v>
      </c>
      <c r="G562" s="43">
        <f>SUM(G557:G561)</f>
        <v>81.509999999999991</v>
      </c>
      <c r="H562" s="43">
        <f>SUM(H557:H561)</f>
        <v>641.81000000000006</v>
      </c>
    </row>
    <row r="563" spans="1:8">
      <c r="A563" s="31" t="s">
        <v>21</v>
      </c>
      <c r="B563" s="31"/>
      <c r="C563" s="31"/>
      <c r="D563" s="31"/>
      <c r="E563" s="31"/>
      <c r="F563" s="31"/>
      <c r="G563" s="31"/>
      <c r="H563" s="31"/>
    </row>
    <row r="564" spans="1:8">
      <c r="A564" s="44" t="s">
        <v>38</v>
      </c>
      <c r="B564" s="49" t="s">
        <v>39</v>
      </c>
      <c r="C564" s="131">
        <v>60</v>
      </c>
      <c r="D564" s="46"/>
      <c r="E564" s="47">
        <v>1.01</v>
      </c>
      <c r="F564" s="47">
        <v>5.2</v>
      </c>
      <c r="G564" s="47">
        <v>7.67</v>
      </c>
      <c r="H564" s="47">
        <v>81.55</v>
      </c>
    </row>
    <row r="565" spans="1:8" ht="31.5">
      <c r="A565" s="44" t="s">
        <v>139</v>
      </c>
      <c r="B565" s="45" t="s">
        <v>175</v>
      </c>
      <c r="C565" s="44">
        <v>200</v>
      </c>
      <c r="D565" s="46"/>
      <c r="E565" s="47">
        <v>2.12</v>
      </c>
      <c r="F565" s="48">
        <v>5.3</v>
      </c>
      <c r="G565" s="47">
        <v>14.64</v>
      </c>
      <c r="H565" s="47">
        <v>115.11</v>
      </c>
    </row>
    <row r="566" spans="1:8">
      <c r="A566" s="44"/>
      <c r="B566" s="81" t="s">
        <v>176</v>
      </c>
      <c r="C566" s="44">
        <v>200</v>
      </c>
      <c r="D566" s="46"/>
      <c r="E566" s="47">
        <v>17.78</v>
      </c>
      <c r="F566" s="47">
        <v>10.52</v>
      </c>
      <c r="G566" s="47">
        <v>22.9</v>
      </c>
      <c r="H566" s="47">
        <v>255.13</v>
      </c>
    </row>
    <row r="567" spans="1:8">
      <c r="A567" s="44" t="s">
        <v>57</v>
      </c>
      <c r="B567" s="45" t="s">
        <v>58</v>
      </c>
      <c r="C567" s="44">
        <v>200</v>
      </c>
      <c r="D567" s="46"/>
      <c r="E567" s="47">
        <v>0.59</v>
      </c>
      <c r="F567" s="47">
        <v>0.05</v>
      </c>
      <c r="G567" s="47">
        <v>18.579999999999998</v>
      </c>
      <c r="H567" s="47">
        <v>77.94</v>
      </c>
    </row>
    <row r="568" spans="1:8">
      <c r="A568" s="47"/>
      <c r="B568" s="45" t="s">
        <v>18</v>
      </c>
      <c r="C568" s="44">
        <v>40</v>
      </c>
      <c r="D568" s="46"/>
      <c r="E568" s="47">
        <v>3.16</v>
      </c>
      <c r="F568" s="48">
        <v>0.4</v>
      </c>
      <c r="G568" s="47">
        <v>19.32</v>
      </c>
      <c r="H568" s="44">
        <v>94</v>
      </c>
    </row>
    <row r="569" spans="1:8">
      <c r="A569" s="47"/>
      <c r="B569" s="45" t="s">
        <v>30</v>
      </c>
      <c r="C569" s="44">
        <v>50</v>
      </c>
      <c r="D569" s="46"/>
      <c r="E569" s="48">
        <v>3.3</v>
      </c>
      <c r="F569" s="48">
        <v>0.6</v>
      </c>
      <c r="G569" s="47">
        <v>19.829999999999998</v>
      </c>
      <c r="H569" s="44">
        <v>99</v>
      </c>
    </row>
    <row r="570" spans="1:8">
      <c r="A570" s="51"/>
      <c r="B570" s="139" t="s">
        <v>31</v>
      </c>
      <c r="C570" s="51">
        <f>SUM(C564:C569)</f>
        <v>750</v>
      </c>
      <c r="D570" s="51"/>
      <c r="E570" s="53">
        <f>SUM(E564:E569)</f>
        <v>27.96</v>
      </c>
      <c r="F570" s="53">
        <f>SUM(F564:F569)</f>
        <v>22.07</v>
      </c>
      <c r="G570" s="53">
        <f>SUM(G564:G569)</f>
        <v>102.94</v>
      </c>
      <c r="H570" s="53">
        <f>SUM(H564:H569)</f>
        <v>722.73</v>
      </c>
    </row>
    <row r="571" spans="1:8">
      <c r="A571" s="31" t="s">
        <v>32</v>
      </c>
      <c r="B571" s="31"/>
      <c r="C571" s="31"/>
      <c r="D571" s="31"/>
      <c r="E571" s="31"/>
      <c r="F571" s="31"/>
      <c r="G571" s="31"/>
      <c r="H571" s="31"/>
    </row>
    <row r="572" spans="1:8" ht="31.5">
      <c r="A572" s="37">
        <v>421</v>
      </c>
      <c r="B572" s="54" t="s">
        <v>177</v>
      </c>
      <c r="C572" s="37">
        <v>80</v>
      </c>
      <c r="D572" s="37"/>
      <c r="E572" s="77">
        <v>7.62</v>
      </c>
      <c r="F572" s="77">
        <v>7.66</v>
      </c>
      <c r="G572" s="77">
        <v>54.93</v>
      </c>
      <c r="H572" s="55">
        <v>319.10000000000002</v>
      </c>
    </row>
    <row r="573" spans="1:8">
      <c r="A573" s="37">
        <v>382</v>
      </c>
      <c r="B573" s="33" t="s">
        <v>34</v>
      </c>
      <c r="C573" s="32">
        <v>180</v>
      </c>
      <c r="D573" s="39"/>
      <c r="E573" s="38">
        <v>3.5</v>
      </c>
      <c r="F573" s="38">
        <v>2.9</v>
      </c>
      <c r="G573" s="38">
        <v>22.58</v>
      </c>
      <c r="H573" s="38">
        <v>129.87</v>
      </c>
    </row>
    <row r="574" spans="1:8">
      <c r="A574" s="37">
        <v>338</v>
      </c>
      <c r="B574" s="54" t="s">
        <v>61</v>
      </c>
      <c r="C574" s="37">
        <v>100</v>
      </c>
      <c r="D574" s="37"/>
      <c r="E574" s="55">
        <v>0.4</v>
      </c>
      <c r="F574" s="55">
        <v>0.4</v>
      </c>
      <c r="G574" s="55">
        <v>9.8000000000000007</v>
      </c>
      <c r="H574" s="37">
        <v>47</v>
      </c>
    </row>
    <row r="575" spans="1:8">
      <c r="A575" s="31" t="s">
        <v>36</v>
      </c>
      <c r="B575" s="31"/>
      <c r="C575" s="42">
        <f>SUM(C572:C574)</f>
        <v>360</v>
      </c>
      <c r="D575" s="42"/>
      <c r="E575" s="89">
        <f>SUM(E572:E574)</f>
        <v>11.520000000000001</v>
      </c>
      <c r="F575" s="89">
        <f>SUM(F572:F574)</f>
        <v>10.96</v>
      </c>
      <c r="G575" s="89">
        <f>SUM(G572:G574)</f>
        <v>87.309999999999988</v>
      </c>
      <c r="H575" s="89">
        <f>SUM(H572:H574)</f>
        <v>495.97</v>
      </c>
    </row>
    <row r="576" spans="1:8">
      <c r="A576" s="56" t="s">
        <v>37</v>
      </c>
      <c r="B576" s="56"/>
      <c r="C576" s="56"/>
      <c r="D576" s="56"/>
      <c r="E576" s="56"/>
      <c r="F576" s="56"/>
      <c r="G576" s="56"/>
      <c r="H576" s="56"/>
    </row>
    <row r="577" spans="1:8">
      <c r="A577" s="44">
        <v>49</v>
      </c>
      <c r="B577" s="49" t="s">
        <v>130</v>
      </c>
      <c r="C577" s="44">
        <v>60</v>
      </c>
      <c r="D577" s="44"/>
      <c r="E577" s="47">
        <v>1.26</v>
      </c>
      <c r="F577" s="47">
        <v>3.11</v>
      </c>
      <c r="G577" s="47">
        <v>4.46</v>
      </c>
      <c r="H577" s="44">
        <v>51</v>
      </c>
    </row>
    <row r="578" spans="1:8">
      <c r="A578" s="44">
        <v>291</v>
      </c>
      <c r="B578" s="140" t="s">
        <v>178</v>
      </c>
      <c r="C578" s="44">
        <v>200</v>
      </c>
      <c r="D578" s="44"/>
      <c r="E578" s="47">
        <v>15.1</v>
      </c>
      <c r="F578" s="47">
        <v>13.22</v>
      </c>
      <c r="G578" s="47">
        <v>33.5</v>
      </c>
      <c r="H578" s="47">
        <v>313.5</v>
      </c>
    </row>
    <row r="579" spans="1:8">
      <c r="A579" s="60">
        <v>376</v>
      </c>
      <c r="B579" s="61" t="s">
        <v>42</v>
      </c>
      <c r="C579" s="60">
        <v>200</v>
      </c>
      <c r="D579" s="60"/>
      <c r="E579" s="62"/>
      <c r="F579" s="62"/>
      <c r="G579" s="63">
        <v>11.09</v>
      </c>
      <c r="H579" s="63">
        <v>44.34</v>
      </c>
    </row>
    <row r="580" spans="1:8">
      <c r="A580" s="60"/>
      <c r="B580" s="61" t="s">
        <v>18</v>
      </c>
      <c r="C580" s="60">
        <v>50</v>
      </c>
      <c r="D580" s="60"/>
      <c r="E580" s="63">
        <v>3.95</v>
      </c>
      <c r="F580" s="64">
        <v>0.5</v>
      </c>
      <c r="G580" s="63">
        <v>24.15</v>
      </c>
      <c r="H580" s="64">
        <v>117.5</v>
      </c>
    </row>
    <row r="581" spans="1:8">
      <c r="A581" s="56" t="s">
        <v>43</v>
      </c>
      <c r="B581" s="56"/>
      <c r="C581" s="65">
        <f>SUM(C577:C580)</f>
        <v>510</v>
      </c>
      <c r="D581" s="65"/>
      <c r="E581" s="66">
        <f>SUM(E577:E580)</f>
        <v>20.309999999999999</v>
      </c>
      <c r="F581" s="66">
        <f>SUM(F577:F580)</f>
        <v>16.830000000000002</v>
      </c>
      <c r="G581" s="66">
        <f>SUM(G577:G580)</f>
        <v>73.199999999999989</v>
      </c>
      <c r="H581" s="66">
        <f>SUM(H577:H580)</f>
        <v>526.34</v>
      </c>
    </row>
    <row r="582" spans="1:8">
      <c r="A582" s="56" t="s">
        <v>44</v>
      </c>
      <c r="B582" s="56"/>
      <c r="C582" s="56"/>
      <c r="D582" s="56"/>
      <c r="E582" s="56"/>
      <c r="F582" s="56"/>
      <c r="G582" s="56"/>
      <c r="H582" s="56"/>
    </row>
    <row r="583" spans="1:8">
      <c r="A583" s="60">
        <v>376.02</v>
      </c>
      <c r="B583" s="61" t="s">
        <v>85</v>
      </c>
      <c r="C583" s="60">
        <v>200</v>
      </c>
      <c r="D583" s="60"/>
      <c r="E583" s="64">
        <v>5.8</v>
      </c>
      <c r="F583" s="60">
        <v>5</v>
      </c>
      <c r="G583" s="64">
        <v>9.6</v>
      </c>
      <c r="H583" s="60">
        <v>108</v>
      </c>
    </row>
    <row r="584" spans="1:8">
      <c r="A584" s="60"/>
      <c r="B584" s="70" t="s">
        <v>46</v>
      </c>
      <c r="C584" s="71">
        <v>22</v>
      </c>
      <c r="D584" s="71"/>
      <c r="E584" s="72">
        <v>0.45</v>
      </c>
      <c r="F584" s="72">
        <v>2.86</v>
      </c>
      <c r="G584" s="72">
        <v>10.43</v>
      </c>
      <c r="H584" s="73">
        <f>(E584+G584)*4+F584*9</f>
        <v>69.259999999999991</v>
      </c>
    </row>
    <row r="585" spans="1:8">
      <c r="A585" s="56" t="s">
        <v>47</v>
      </c>
      <c r="B585" s="56"/>
      <c r="C585" s="65">
        <f>SUM(C583:C584)</f>
        <v>222</v>
      </c>
      <c r="D585" s="65"/>
      <c r="E585" s="66">
        <f>SUM(E583:E584)</f>
        <v>6.25</v>
      </c>
      <c r="F585" s="66">
        <f>SUM(F583:F584)</f>
        <v>7.8599999999999994</v>
      </c>
      <c r="G585" s="66">
        <f>SUM(G583:G584)</f>
        <v>20.03</v>
      </c>
      <c r="H585" s="66">
        <f>SUM(H583:H584)</f>
        <v>177.26</v>
      </c>
    </row>
    <row r="586" spans="1:8">
      <c r="A586" s="31" t="s">
        <v>48</v>
      </c>
      <c r="B586" s="31"/>
      <c r="C586" s="74">
        <f>C585+C581+C575+C570+C562</f>
        <v>2382</v>
      </c>
      <c r="D586" s="74"/>
      <c r="E586" s="100">
        <f>E585+E581+E575+C570+E562</f>
        <v>803.43000000000006</v>
      </c>
      <c r="F586" s="100">
        <f>F585+F581+F575+E570+F562</f>
        <v>91.92</v>
      </c>
      <c r="G586" s="100">
        <f>G585+G581+G575+F570+G562</f>
        <v>284.11999999999995</v>
      </c>
      <c r="H586" s="100">
        <f>H585+H581+H575+G570+H562</f>
        <v>1944.3200000000002</v>
      </c>
    </row>
    <row r="587" spans="1:8">
      <c r="A587" s="22"/>
      <c r="B587" s="23"/>
      <c r="C587" s="23"/>
      <c r="D587" s="23"/>
      <c r="E587" s="23"/>
      <c r="F587" s="23"/>
      <c r="G587" s="23"/>
      <c r="H587" s="23"/>
    </row>
    <row r="588" spans="1:8" ht="15">
      <c r="A588" s="26"/>
      <c r="B588" s="26"/>
      <c r="C588" s="26"/>
      <c r="D588" s="26"/>
      <c r="E588" s="26"/>
      <c r="F588" s="26"/>
      <c r="G588" s="26"/>
      <c r="H588" s="26"/>
    </row>
    <row r="589" spans="1:8">
      <c r="A589" s="24" t="s">
        <v>4</v>
      </c>
      <c r="B589" s="25">
        <v>16</v>
      </c>
      <c r="C589" s="25"/>
      <c r="D589" s="25"/>
      <c r="E589" s="25"/>
      <c r="F589" s="26"/>
      <c r="G589" s="26"/>
      <c r="H589" s="26"/>
    </row>
    <row r="590" spans="1:8">
      <c r="A590" s="27" t="s">
        <v>5</v>
      </c>
      <c r="B590" s="28" t="s">
        <v>6</v>
      </c>
      <c r="C590" s="28" t="s">
        <v>7</v>
      </c>
      <c r="D590" s="29"/>
      <c r="E590" s="28" t="s">
        <v>8</v>
      </c>
      <c r="F590" s="28"/>
      <c r="G590" s="28"/>
      <c r="H590" s="28" t="s">
        <v>9</v>
      </c>
    </row>
    <row r="591" spans="1:8">
      <c r="A591" s="27"/>
      <c r="B591" s="28"/>
      <c r="C591" s="28"/>
      <c r="D591" s="29"/>
      <c r="E591" s="29" t="s">
        <v>10</v>
      </c>
      <c r="F591" s="29" t="s">
        <v>11</v>
      </c>
      <c r="G591" s="29" t="s">
        <v>12</v>
      </c>
      <c r="H591" s="28"/>
    </row>
    <row r="592" spans="1:8">
      <c r="A592" s="30">
        <v>1</v>
      </c>
      <c r="B592" s="30">
        <v>2</v>
      </c>
      <c r="C592" s="30">
        <v>3</v>
      </c>
      <c r="D592" s="30"/>
      <c r="E592" s="30">
        <v>4</v>
      </c>
      <c r="F592" s="30">
        <v>5</v>
      </c>
      <c r="G592" s="30">
        <v>6</v>
      </c>
      <c r="H592" s="30">
        <v>7</v>
      </c>
    </row>
    <row r="593" spans="1:8">
      <c r="A593" s="31" t="s">
        <v>13</v>
      </c>
      <c r="B593" s="31"/>
      <c r="C593" s="31"/>
      <c r="D593" s="31"/>
      <c r="E593" s="31"/>
      <c r="F593" s="31"/>
      <c r="G593" s="31"/>
      <c r="H593" s="31"/>
    </row>
    <row r="594" spans="1:8">
      <c r="A594" s="37">
        <v>15</v>
      </c>
      <c r="B594" s="33" t="s">
        <v>14</v>
      </c>
      <c r="C594" s="34">
        <v>15</v>
      </c>
      <c r="D594" s="35"/>
      <c r="E594" s="35">
        <v>1.94</v>
      </c>
      <c r="F594" s="35">
        <v>3.27</v>
      </c>
      <c r="G594" s="35">
        <v>0.28999999999999998</v>
      </c>
      <c r="H594" s="36">
        <v>38.4</v>
      </c>
    </row>
    <row r="595" spans="1:8" ht="31.5">
      <c r="A595" s="92">
        <v>16</v>
      </c>
      <c r="B595" s="33" t="s">
        <v>179</v>
      </c>
      <c r="C595" s="32">
        <v>160</v>
      </c>
      <c r="D595" s="38"/>
      <c r="E595" s="38">
        <v>21.68</v>
      </c>
      <c r="F595" s="38">
        <v>11.52</v>
      </c>
      <c r="G595" s="38">
        <v>32.82</v>
      </c>
      <c r="H595" s="38">
        <v>325.01</v>
      </c>
    </row>
    <row r="596" spans="1:8">
      <c r="A596" s="37">
        <v>173.01</v>
      </c>
      <c r="B596" s="33" t="s">
        <v>16</v>
      </c>
      <c r="C596" s="32" t="s">
        <v>17</v>
      </c>
      <c r="D596" s="39"/>
      <c r="E596" s="40"/>
      <c r="F596" s="40"/>
      <c r="G596" s="38">
        <v>11.09</v>
      </c>
      <c r="H596" s="38">
        <v>44.34</v>
      </c>
    </row>
    <row r="597" spans="1:8">
      <c r="A597" s="37">
        <v>378</v>
      </c>
      <c r="B597" s="33" t="s">
        <v>18</v>
      </c>
      <c r="C597" s="32">
        <v>30</v>
      </c>
      <c r="D597" s="39"/>
      <c r="E597" s="38">
        <v>2.37</v>
      </c>
      <c r="F597" s="41">
        <v>0.3</v>
      </c>
      <c r="G597" s="38">
        <v>14.49</v>
      </c>
      <c r="H597" s="41">
        <v>70.5</v>
      </c>
    </row>
    <row r="598" spans="1:8">
      <c r="A598" s="37"/>
      <c r="B598" s="33" t="s">
        <v>51</v>
      </c>
      <c r="C598" s="32">
        <v>100</v>
      </c>
      <c r="D598" s="39"/>
      <c r="E598" s="41">
        <v>0.4</v>
      </c>
      <c r="F598" s="41">
        <v>0.4</v>
      </c>
      <c r="G598" s="41">
        <v>9.8000000000000007</v>
      </c>
      <c r="H598" s="32">
        <v>47</v>
      </c>
    </row>
    <row r="599" spans="1:8">
      <c r="A599" s="31" t="s">
        <v>20</v>
      </c>
      <c r="B599" s="31"/>
      <c r="C599" s="42">
        <v>505</v>
      </c>
      <c r="D599" s="42"/>
      <c r="E599" s="43">
        <f>SUM(E594:E598)</f>
        <v>26.39</v>
      </c>
      <c r="F599" s="43">
        <f>SUM(F594:F598)</f>
        <v>15.49</v>
      </c>
      <c r="G599" s="43">
        <f>SUM(G594:G598)</f>
        <v>68.490000000000009</v>
      </c>
      <c r="H599" s="43">
        <f>SUM(H594:H598)</f>
        <v>525.25</v>
      </c>
    </row>
    <row r="600" spans="1:8">
      <c r="A600" s="31" t="s">
        <v>21</v>
      </c>
      <c r="B600" s="31"/>
      <c r="C600" s="31"/>
      <c r="D600" s="31"/>
      <c r="E600" s="31"/>
      <c r="F600" s="31"/>
      <c r="G600" s="31"/>
      <c r="H600" s="31"/>
    </row>
    <row r="601" spans="1:8">
      <c r="A601" s="44" t="s">
        <v>129</v>
      </c>
      <c r="B601" s="45" t="s">
        <v>130</v>
      </c>
      <c r="C601" s="44">
        <v>60</v>
      </c>
      <c r="D601" s="52"/>
      <c r="E601" s="47">
        <v>1.26</v>
      </c>
      <c r="F601" s="47">
        <v>3.11</v>
      </c>
      <c r="G601" s="47">
        <v>4.46</v>
      </c>
      <c r="H601" s="44">
        <v>51</v>
      </c>
    </row>
    <row r="602" spans="1:8">
      <c r="A602" s="44" t="s">
        <v>131</v>
      </c>
      <c r="B602" s="45" t="s">
        <v>180</v>
      </c>
      <c r="C602" s="44">
        <v>205</v>
      </c>
      <c r="D602" s="46"/>
      <c r="E602" s="47">
        <v>1.79</v>
      </c>
      <c r="F602" s="47">
        <v>6.03</v>
      </c>
      <c r="G602" s="47">
        <v>14.48</v>
      </c>
      <c r="H602" s="47">
        <v>119.65</v>
      </c>
    </row>
    <row r="603" spans="1:8">
      <c r="A603" s="35"/>
      <c r="B603" s="45" t="s">
        <v>181</v>
      </c>
      <c r="C603" s="44">
        <v>200</v>
      </c>
      <c r="D603" s="46"/>
      <c r="E603" s="47">
        <v>14.7</v>
      </c>
      <c r="F603" s="47">
        <v>14.2</v>
      </c>
      <c r="G603" s="48">
        <v>2.6</v>
      </c>
      <c r="H603" s="47">
        <v>178.1</v>
      </c>
    </row>
    <row r="604" spans="1:8">
      <c r="A604" s="34" t="s">
        <v>77</v>
      </c>
      <c r="B604" s="33" t="s">
        <v>78</v>
      </c>
      <c r="C604" s="92" t="s">
        <v>79</v>
      </c>
      <c r="D604" s="46"/>
      <c r="E604" s="94">
        <v>0.06</v>
      </c>
      <c r="F604" s="94">
        <f>0.06</f>
        <v>0.06</v>
      </c>
      <c r="G604" s="94">
        <f>6.7</f>
        <v>6.7</v>
      </c>
      <c r="H604" s="35">
        <f>G604*4+F604*9+E604*4</f>
        <v>27.58</v>
      </c>
    </row>
    <row r="605" spans="1:8">
      <c r="A605" s="47"/>
      <c r="B605" s="45" t="s">
        <v>18</v>
      </c>
      <c r="C605" s="44">
        <v>40</v>
      </c>
      <c r="D605" s="46"/>
      <c r="E605" s="47">
        <v>3.16</v>
      </c>
      <c r="F605" s="48">
        <v>0.4</v>
      </c>
      <c r="G605" s="47">
        <v>19.32</v>
      </c>
      <c r="H605" s="44">
        <v>94</v>
      </c>
    </row>
    <row r="606" spans="1:8">
      <c r="A606" s="47"/>
      <c r="B606" s="45" t="s">
        <v>30</v>
      </c>
      <c r="C606" s="44">
        <v>50</v>
      </c>
      <c r="D606" s="46"/>
      <c r="E606" s="48">
        <v>3.3</v>
      </c>
      <c r="F606" s="48">
        <v>0.6</v>
      </c>
      <c r="G606" s="47">
        <v>19.829999999999998</v>
      </c>
      <c r="H606" s="44">
        <v>99</v>
      </c>
    </row>
    <row r="607" spans="1:8">
      <c r="A607" s="141" t="s">
        <v>31</v>
      </c>
      <c r="B607" s="141"/>
      <c r="C607" s="51">
        <v>755</v>
      </c>
      <c r="D607" s="51"/>
      <c r="E607" s="53">
        <f>SUM(E601:E606)</f>
        <v>24.27</v>
      </c>
      <c r="F607" s="53">
        <f>SUM(F601:F606)</f>
        <v>24.4</v>
      </c>
      <c r="G607" s="53">
        <f>SUM(G601:G606)</f>
        <v>67.39</v>
      </c>
      <c r="H607" s="53">
        <f>SUM(H601:H606)</f>
        <v>569.32999999999993</v>
      </c>
    </row>
    <row r="608" spans="1:8">
      <c r="A608" s="141" t="s">
        <v>32</v>
      </c>
      <c r="B608" s="141"/>
      <c r="C608" s="51"/>
      <c r="D608" s="51"/>
      <c r="E608" s="53"/>
      <c r="F608" s="53"/>
      <c r="G608" s="53"/>
      <c r="H608" s="53"/>
    </row>
    <row r="609" spans="1:8">
      <c r="A609" s="37"/>
      <c r="B609" s="54" t="s">
        <v>182</v>
      </c>
      <c r="C609" s="37">
        <v>90</v>
      </c>
      <c r="D609" s="37"/>
      <c r="E609" s="77">
        <v>3.6</v>
      </c>
      <c r="F609" s="77">
        <v>7.7</v>
      </c>
      <c r="G609" s="77">
        <v>29.7</v>
      </c>
      <c r="H609" s="55">
        <v>203.6</v>
      </c>
    </row>
    <row r="610" spans="1:8">
      <c r="A610" s="37">
        <v>378</v>
      </c>
      <c r="B610" s="54" t="s">
        <v>135</v>
      </c>
      <c r="C610" s="37">
        <v>200</v>
      </c>
      <c r="D610" s="37"/>
      <c r="E610" s="77">
        <v>1.61</v>
      </c>
      <c r="F610" s="77">
        <v>1.39</v>
      </c>
      <c r="G610" s="77">
        <v>13.76</v>
      </c>
      <c r="H610" s="77">
        <v>74.34</v>
      </c>
    </row>
    <row r="611" spans="1:8">
      <c r="A611" s="37">
        <v>338</v>
      </c>
      <c r="B611" s="54" t="s">
        <v>35</v>
      </c>
      <c r="C611" s="37">
        <v>100</v>
      </c>
      <c r="D611" s="37"/>
      <c r="E611" s="55">
        <v>0.4</v>
      </c>
      <c r="F611" s="55">
        <v>0.3</v>
      </c>
      <c r="G611" s="55">
        <v>10.3</v>
      </c>
      <c r="H611" s="37">
        <v>47</v>
      </c>
    </row>
    <row r="612" spans="1:8">
      <c r="A612" s="31" t="s">
        <v>36</v>
      </c>
      <c r="B612" s="31"/>
      <c r="C612" s="42">
        <f>SUM(C609:C611)</f>
        <v>390</v>
      </c>
      <c r="D612" s="42"/>
      <c r="E612" s="43">
        <f>SUM(E609:E611)</f>
        <v>5.61</v>
      </c>
      <c r="F612" s="43">
        <f>SUM(F609:F611)</f>
        <v>9.39</v>
      </c>
      <c r="G612" s="43">
        <f>SUM(G609:G611)</f>
        <v>53.760000000000005</v>
      </c>
      <c r="H612" s="43">
        <f>SUM(H609:H611)</f>
        <v>324.94</v>
      </c>
    </row>
    <row r="613" spans="1:8">
      <c r="A613" s="56" t="s">
        <v>37</v>
      </c>
      <c r="B613" s="56"/>
      <c r="C613" s="56"/>
      <c r="D613" s="56"/>
      <c r="E613" s="56"/>
      <c r="F613" s="56"/>
      <c r="G613" s="56"/>
      <c r="H613" s="56"/>
    </row>
    <row r="614" spans="1:8">
      <c r="A614" s="44">
        <v>45</v>
      </c>
      <c r="B614" s="45" t="s">
        <v>53</v>
      </c>
      <c r="C614" s="44">
        <v>60</v>
      </c>
      <c r="D614" s="44"/>
      <c r="E614" s="47">
        <v>1.01</v>
      </c>
      <c r="F614" s="48">
        <v>4.0999999999999996</v>
      </c>
      <c r="G614" s="47">
        <v>2.98</v>
      </c>
      <c r="H614" s="47">
        <v>53.15</v>
      </c>
    </row>
    <row r="615" spans="1:8">
      <c r="A615" s="60">
        <v>245.17</v>
      </c>
      <c r="B615" s="61" t="s">
        <v>183</v>
      </c>
      <c r="C615" s="60">
        <v>90</v>
      </c>
      <c r="D615" s="60"/>
      <c r="E615" s="63">
        <v>14.12</v>
      </c>
      <c r="F615" s="63">
        <v>12.22</v>
      </c>
      <c r="G615" s="63">
        <v>5.43</v>
      </c>
      <c r="H615" s="63">
        <v>186.01</v>
      </c>
    </row>
    <row r="616" spans="1:8">
      <c r="A616" s="60">
        <v>171</v>
      </c>
      <c r="B616" s="61" t="s">
        <v>184</v>
      </c>
      <c r="C616" s="60">
        <v>150</v>
      </c>
      <c r="D616" s="60"/>
      <c r="E616" s="63">
        <v>3.63</v>
      </c>
      <c r="F616" s="64">
        <v>0.4</v>
      </c>
      <c r="G616" s="63">
        <v>22.61</v>
      </c>
      <c r="H616" s="64">
        <v>75.900000000000006</v>
      </c>
    </row>
    <row r="617" spans="1:8">
      <c r="A617" s="60">
        <v>377</v>
      </c>
      <c r="B617" s="61" t="s">
        <v>126</v>
      </c>
      <c r="C617" s="60">
        <v>200</v>
      </c>
      <c r="D617" s="60"/>
      <c r="E617" s="63">
        <v>0.06</v>
      </c>
      <c r="F617" s="63">
        <v>0.01</v>
      </c>
      <c r="G617" s="63">
        <v>11.19</v>
      </c>
      <c r="H617" s="63">
        <v>46.28</v>
      </c>
    </row>
    <row r="618" spans="1:8">
      <c r="A618" s="60"/>
      <c r="B618" s="61" t="s">
        <v>18</v>
      </c>
      <c r="C618" s="60">
        <v>50</v>
      </c>
      <c r="D618" s="60"/>
      <c r="E618" s="63">
        <v>3.95</v>
      </c>
      <c r="F618" s="64">
        <v>0.5</v>
      </c>
      <c r="G618" s="63">
        <v>24.15</v>
      </c>
      <c r="H618" s="64">
        <v>117.5</v>
      </c>
    </row>
    <row r="619" spans="1:8">
      <c r="A619" s="56" t="s">
        <v>43</v>
      </c>
      <c r="B619" s="56"/>
      <c r="C619" s="65">
        <f>SUM(C614:C617)</f>
        <v>500</v>
      </c>
      <c r="D619" s="65"/>
      <c r="E619" s="66">
        <f>SUM(E614:E617)</f>
        <v>18.819999999999997</v>
      </c>
      <c r="F619" s="66">
        <f>SUM(F614:F617)</f>
        <v>16.73</v>
      </c>
      <c r="G619" s="66">
        <f>SUM(G614:G617)</f>
        <v>42.21</v>
      </c>
      <c r="H619" s="66">
        <f>SUM(H614:H617)</f>
        <v>361.34000000000003</v>
      </c>
    </row>
    <row r="620" spans="1:8">
      <c r="A620" s="56" t="s">
        <v>44</v>
      </c>
      <c r="B620" s="56"/>
      <c r="C620" s="56"/>
      <c r="D620" s="56"/>
      <c r="E620" s="56"/>
      <c r="F620" s="56"/>
      <c r="G620" s="56"/>
      <c r="H620" s="56"/>
    </row>
    <row r="621" spans="1:8">
      <c r="A621" s="60">
        <v>376.03</v>
      </c>
      <c r="B621" s="61" t="s">
        <v>65</v>
      </c>
      <c r="C621" s="60">
        <v>200</v>
      </c>
      <c r="D621" s="60"/>
      <c r="E621" s="64">
        <v>5.8</v>
      </c>
      <c r="F621" s="60">
        <v>5</v>
      </c>
      <c r="G621" s="60">
        <v>8</v>
      </c>
      <c r="H621" s="60">
        <v>106</v>
      </c>
    </row>
    <row r="622" spans="1:8">
      <c r="A622" s="60"/>
      <c r="B622" s="70" t="s">
        <v>66</v>
      </c>
      <c r="C622" s="71">
        <v>21</v>
      </c>
      <c r="D622" s="71"/>
      <c r="E622" s="84">
        <v>0.74</v>
      </c>
      <c r="F622" s="84">
        <v>7.35</v>
      </c>
      <c r="G622" s="84">
        <v>11.34</v>
      </c>
      <c r="H622" s="73">
        <v>115.5</v>
      </c>
    </row>
    <row r="623" spans="1:8">
      <c r="A623" s="56" t="s">
        <v>47</v>
      </c>
      <c r="B623" s="56"/>
      <c r="C623" s="65">
        <f>SUM(C621:C622)</f>
        <v>221</v>
      </c>
      <c r="D623" s="65"/>
      <c r="E623" s="66">
        <f>SUM(E621:E622)</f>
        <v>6.54</v>
      </c>
      <c r="F623" s="66">
        <f>SUM(F621:F622)</f>
        <v>12.35</v>
      </c>
      <c r="G623" s="66">
        <f>SUM(G621:G622)</f>
        <v>19.34</v>
      </c>
      <c r="H623" s="66">
        <f>SUM(H621:H622)</f>
        <v>221.5</v>
      </c>
    </row>
    <row r="624" spans="1:8">
      <c r="A624" s="31" t="s">
        <v>48</v>
      </c>
      <c r="B624" s="31"/>
      <c r="C624" s="74">
        <f>C623+C619+C612+C607+C599</f>
        <v>2371</v>
      </c>
      <c r="D624" s="74"/>
      <c r="E624" s="100">
        <f>E623+E619+E612+E607+E599</f>
        <v>81.63</v>
      </c>
      <c r="F624" s="100">
        <f>F623+F619+F612+F607+F599</f>
        <v>78.36</v>
      </c>
      <c r="G624" s="100">
        <f>G623+G619+G612+G607+G599</f>
        <v>251.19</v>
      </c>
      <c r="H624" s="100">
        <f>H623+H619+H612+H607+H599</f>
        <v>2002.36</v>
      </c>
    </row>
    <row r="625" spans="1:8">
      <c r="A625" s="22"/>
      <c r="B625" s="23"/>
      <c r="C625" s="23"/>
      <c r="D625" s="23"/>
      <c r="E625" s="23"/>
      <c r="F625" s="23"/>
      <c r="G625" s="23"/>
      <c r="H625" s="23"/>
    </row>
    <row r="626" spans="1:8" ht="15">
      <c r="A626" s="26"/>
      <c r="B626" s="26"/>
      <c r="C626" s="26"/>
      <c r="D626" s="26"/>
      <c r="E626" s="26"/>
      <c r="F626" s="26"/>
      <c r="G626" s="26"/>
      <c r="H626" s="26"/>
    </row>
    <row r="627" spans="1:8">
      <c r="A627" s="24" t="s">
        <v>4</v>
      </c>
      <c r="B627" s="25">
        <v>17</v>
      </c>
      <c r="C627" s="25"/>
      <c r="D627" s="25"/>
      <c r="E627" s="25"/>
      <c r="F627" s="26"/>
      <c r="G627" s="26"/>
      <c r="H627" s="26"/>
    </row>
    <row r="628" spans="1:8">
      <c r="A628" s="27" t="s">
        <v>5</v>
      </c>
      <c r="B628" s="28" t="s">
        <v>6</v>
      </c>
      <c r="C628" s="28" t="s">
        <v>7</v>
      </c>
      <c r="D628" s="29"/>
      <c r="E628" s="28" t="s">
        <v>8</v>
      </c>
      <c r="F628" s="28"/>
      <c r="G628" s="28"/>
      <c r="H628" s="28" t="s">
        <v>9</v>
      </c>
    </row>
    <row r="629" spans="1:8">
      <c r="A629" s="27"/>
      <c r="B629" s="28"/>
      <c r="C629" s="28"/>
      <c r="D629" s="29"/>
      <c r="E629" s="29" t="s">
        <v>10</v>
      </c>
      <c r="F629" s="29" t="s">
        <v>11</v>
      </c>
      <c r="G629" s="29" t="s">
        <v>12</v>
      </c>
      <c r="H629" s="28"/>
    </row>
    <row r="630" spans="1:8">
      <c r="A630" s="30">
        <v>1</v>
      </c>
      <c r="B630" s="30">
        <v>2</v>
      </c>
      <c r="C630" s="30">
        <v>3</v>
      </c>
      <c r="D630" s="30"/>
      <c r="E630" s="30">
        <v>4</v>
      </c>
      <c r="F630" s="30">
        <v>5</v>
      </c>
      <c r="G630" s="30">
        <v>6</v>
      </c>
      <c r="H630" s="30">
        <v>7</v>
      </c>
    </row>
    <row r="631" spans="1:8">
      <c r="A631" s="31" t="s">
        <v>13</v>
      </c>
      <c r="B631" s="31"/>
      <c r="C631" s="31"/>
      <c r="D631" s="31"/>
      <c r="E631" s="31"/>
      <c r="F631" s="31"/>
      <c r="G631" s="31"/>
      <c r="H631" s="31"/>
    </row>
    <row r="632" spans="1:8">
      <c r="A632" s="37">
        <v>15</v>
      </c>
      <c r="B632" s="81" t="s">
        <v>67</v>
      </c>
      <c r="C632" s="32">
        <v>10</v>
      </c>
      <c r="D632" s="35"/>
      <c r="E632" s="38">
        <v>0.12</v>
      </c>
      <c r="F632" s="38">
        <v>6.2</v>
      </c>
      <c r="G632" s="38">
        <v>1.96</v>
      </c>
      <c r="H632" s="38">
        <v>66.400000000000006</v>
      </c>
    </row>
    <row r="633" spans="1:8">
      <c r="A633" s="37">
        <v>16</v>
      </c>
      <c r="B633" s="33" t="s">
        <v>185</v>
      </c>
      <c r="C633" s="32" t="s">
        <v>186</v>
      </c>
      <c r="D633" s="39"/>
      <c r="E633" s="38">
        <v>8.9</v>
      </c>
      <c r="F633" s="38">
        <v>5.6</v>
      </c>
      <c r="G633" s="38">
        <v>63.2</v>
      </c>
      <c r="H633" s="38">
        <v>304</v>
      </c>
    </row>
    <row r="634" spans="1:8">
      <c r="A634" s="67">
        <v>173.05</v>
      </c>
      <c r="B634" s="33" t="s">
        <v>34</v>
      </c>
      <c r="C634" s="32">
        <v>180</v>
      </c>
      <c r="D634" s="39"/>
      <c r="E634" s="38">
        <v>3.5</v>
      </c>
      <c r="F634" s="38">
        <v>2.9</v>
      </c>
      <c r="G634" s="38">
        <v>22.58</v>
      </c>
      <c r="H634" s="38">
        <v>129.87</v>
      </c>
    </row>
    <row r="635" spans="1:8">
      <c r="A635" s="37">
        <v>382</v>
      </c>
      <c r="B635" s="33" t="s">
        <v>18</v>
      </c>
      <c r="C635" s="32">
        <v>30</v>
      </c>
      <c r="D635" s="39"/>
      <c r="E635" s="38">
        <v>2.37</v>
      </c>
      <c r="F635" s="41">
        <v>0.3</v>
      </c>
      <c r="G635" s="38">
        <v>14.49</v>
      </c>
      <c r="H635" s="41">
        <v>70.5</v>
      </c>
    </row>
    <row r="636" spans="1:8">
      <c r="A636" s="37"/>
      <c r="B636" s="33" t="s">
        <v>51</v>
      </c>
      <c r="C636" s="32">
        <v>100</v>
      </c>
      <c r="D636" s="39"/>
      <c r="E636" s="41">
        <v>0.4</v>
      </c>
      <c r="F636" s="41">
        <v>0.4</v>
      </c>
      <c r="G636" s="41">
        <v>9.8000000000000007</v>
      </c>
      <c r="H636" s="32">
        <v>47</v>
      </c>
    </row>
    <row r="637" spans="1:8">
      <c r="A637" s="31" t="s">
        <v>20</v>
      </c>
      <c r="B637" s="31"/>
      <c r="C637" s="42">
        <f>SUM(C632:C636)</f>
        <v>320</v>
      </c>
      <c r="D637" s="42"/>
      <c r="E637" s="89">
        <f>SUM(E632:E636)</f>
        <v>15.290000000000001</v>
      </c>
      <c r="F637" s="89">
        <f>SUM(F632:F636)</f>
        <v>15.400000000000002</v>
      </c>
      <c r="G637" s="89">
        <f>SUM(G632:G636)</f>
        <v>112.02999999999999</v>
      </c>
      <c r="H637" s="89">
        <f>SUM(H632:H636)</f>
        <v>617.77</v>
      </c>
    </row>
    <row r="638" spans="1:8">
      <c r="A638" s="31" t="s">
        <v>21</v>
      </c>
      <c r="B638" s="31"/>
      <c r="C638" s="31"/>
      <c r="D638" s="31"/>
      <c r="E638" s="31"/>
      <c r="F638" s="31"/>
      <c r="G638" s="31"/>
      <c r="H638" s="31"/>
    </row>
    <row r="639" spans="1:8">
      <c r="A639" s="83" t="s">
        <v>71</v>
      </c>
      <c r="B639" s="86" t="s">
        <v>72</v>
      </c>
      <c r="C639" s="46">
        <v>60</v>
      </c>
      <c r="D639" s="46"/>
      <c r="E639" s="72">
        <v>1.66</v>
      </c>
      <c r="F639" s="72">
        <v>4.5</v>
      </c>
      <c r="G639" s="72">
        <v>7.01</v>
      </c>
      <c r="H639" s="72">
        <f>G639*4+F639*9+E639*4</f>
        <v>75.179999999999993</v>
      </c>
    </row>
    <row r="640" spans="1:8">
      <c r="A640" s="83" t="s">
        <v>73</v>
      </c>
      <c r="B640" s="45" t="s">
        <v>74</v>
      </c>
      <c r="C640" s="46">
        <v>200</v>
      </c>
      <c r="D640" s="46"/>
      <c r="E640" s="48">
        <v>4.7</v>
      </c>
      <c r="F640" s="47">
        <v>4.3</v>
      </c>
      <c r="G640" s="47">
        <v>15.42</v>
      </c>
      <c r="H640" s="48">
        <v>102.7</v>
      </c>
    </row>
    <row r="641" spans="1:8">
      <c r="A641" s="38"/>
      <c r="B641" s="33" t="s">
        <v>187</v>
      </c>
      <c r="C641" s="32">
        <v>90</v>
      </c>
      <c r="D641" s="83"/>
      <c r="E641" s="38">
        <f>16</f>
        <v>16</v>
      </c>
      <c r="F641" s="38">
        <v>7.5</v>
      </c>
      <c r="G641" s="38">
        <f>1.21</f>
        <v>1.21</v>
      </c>
      <c r="H641" s="38">
        <f>G641*4+F641*9+E641*4</f>
        <v>136.34</v>
      </c>
    </row>
    <row r="642" spans="1:8" ht="31.5">
      <c r="A642" s="44" t="s">
        <v>26</v>
      </c>
      <c r="B642" s="81" t="s">
        <v>110</v>
      </c>
      <c r="C642" s="32">
        <v>155</v>
      </c>
      <c r="D642" s="83"/>
      <c r="E642" s="48">
        <v>6.6</v>
      </c>
      <c r="F642" s="47">
        <v>4.3</v>
      </c>
      <c r="G642" s="48">
        <v>42.3</v>
      </c>
      <c r="H642" s="48">
        <v>235</v>
      </c>
    </row>
    <row r="643" spans="1:8">
      <c r="A643" s="47" t="s">
        <v>28</v>
      </c>
      <c r="B643" s="45" t="s">
        <v>29</v>
      </c>
      <c r="C643" s="44">
        <v>200</v>
      </c>
      <c r="D643" s="46"/>
      <c r="E643" s="47">
        <v>0.16</v>
      </c>
      <c r="F643" s="47">
        <v>0.16</v>
      </c>
      <c r="G643" s="48">
        <v>14.9</v>
      </c>
      <c r="H643" s="47">
        <v>62.69</v>
      </c>
    </row>
    <row r="644" spans="1:8">
      <c r="A644" s="47"/>
      <c r="B644" s="45" t="s">
        <v>18</v>
      </c>
      <c r="C644" s="44">
        <v>40</v>
      </c>
      <c r="D644" s="46"/>
      <c r="E644" s="47">
        <v>3.16</v>
      </c>
      <c r="F644" s="48">
        <v>0.4</v>
      </c>
      <c r="G644" s="47">
        <v>19.32</v>
      </c>
      <c r="H644" s="44">
        <v>94</v>
      </c>
    </row>
    <row r="645" spans="1:8">
      <c r="A645" s="47"/>
      <c r="B645" s="45" t="s">
        <v>30</v>
      </c>
      <c r="C645" s="44">
        <v>50</v>
      </c>
      <c r="D645" s="46"/>
      <c r="E645" s="48">
        <v>3.3</v>
      </c>
      <c r="F645" s="48">
        <v>0.6</v>
      </c>
      <c r="G645" s="47">
        <v>19.829999999999998</v>
      </c>
      <c r="H645" s="44">
        <v>99</v>
      </c>
    </row>
    <row r="646" spans="1:8">
      <c r="A646" s="141" t="s">
        <v>31</v>
      </c>
      <c r="B646" s="141"/>
      <c r="C646" s="51">
        <f>SUM(C639:C645)</f>
        <v>795</v>
      </c>
      <c r="D646" s="51"/>
      <c r="E646" s="53">
        <f>SUM(E639:E645)</f>
        <v>35.58</v>
      </c>
      <c r="F646" s="53">
        <f>SUM(F639:F645)</f>
        <v>21.76</v>
      </c>
      <c r="G646" s="53">
        <f>SUM(G639:G645)</f>
        <v>119.99</v>
      </c>
      <c r="H646" s="53">
        <f>SUM(H639:H645)</f>
        <v>804.91000000000008</v>
      </c>
    </row>
    <row r="647" spans="1:8">
      <c r="A647" s="31" t="s">
        <v>32</v>
      </c>
      <c r="B647" s="31"/>
      <c r="C647" s="31"/>
      <c r="D647" s="31"/>
      <c r="E647" s="31"/>
      <c r="F647" s="31"/>
      <c r="G647" s="31"/>
      <c r="H647" s="31"/>
    </row>
    <row r="648" spans="1:8">
      <c r="A648" s="37">
        <v>486</v>
      </c>
      <c r="B648" s="54" t="s">
        <v>80</v>
      </c>
      <c r="C648" s="37">
        <v>100</v>
      </c>
      <c r="D648" s="37"/>
      <c r="E648" s="77">
        <v>7.63</v>
      </c>
      <c r="F648" s="77">
        <v>8.16</v>
      </c>
      <c r="G648" s="77">
        <v>31.26</v>
      </c>
      <c r="H648" s="77">
        <v>232.42</v>
      </c>
    </row>
    <row r="649" spans="1:8">
      <c r="A649" s="37">
        <v>377</v>
      </c>
      <c r="B649" s="54" t="s">
        <v>78</v>
      </c>
      <c r="C649" s="37">
        <v>200</v>
      </c>
      <c r="D649" s="37"/>
      <c r="E649" s="77">
        <v>0.06</v>
      </c>
      <c r="F649" s="77">
        <v>0.01</v>
      </c>
      <c r="G649" s="77">
        <v>11.19</v>
      </c>
      <c r="H649" s="77">
        <v>46.28</v>
      </c>
    </row>
    <row r="650" spans="1:8">
      <c r="A650" s="37">
        <v>338</v>
      </c>
      <c r="B650" s="54" t="s">
        <v>61</v>
      </c>
      <c r="C650" s="37">
        <v>100</v>
      </c>
      <c r="D650" s="37"/>
      <c r="E650" s="55">
        <v>0.4</v>
      </c>
      <c r="F650" s="55">
        <v>0.4</v>
      </c>
      <c r="G650" s="55">
        <v>9.8000000000000007</v>
      </c>
      <c r="H650" s="37">
        <v>47</v>
      </c>
    </row>
    <row r="651" spans="1:8">
      <c r="A651" s="31" t="s">
        <v>36</v>
      </c>
      <c r="B651" s="31"/>
      <c r="C651" s="42">
        <f>SUM(C648:C650)</f>
        <v>400</v>
      </c>
      <c r="D651" s="42"/>
      <c r="E651" s="89">
        <f>SUM(E648:E650)</f>
        <v>8.09</v>
      </c>
      <c r="F651" s="89">
        <f>SUM(F648:F650)</f>
        <v>8.57</v>
      </c>
      <c r="G651" s="89">
        <f>SUM(G648:G650)</f>
        <v>52.25</v>
      </c>
      <c r="H651" s="89">
        <f>SUM(H648:H650)</f>
        <v>325.7</v>
      </c>
    </row>
    <row r="652" spans="1:8">
      <c r="A652" s="56" t="s">
        <v>37</v>
      </c>
      <c r="B652" s="56"/>
      <c r="C652" s="56"/>
      <c r="D652" s="56"/>
      <c r="E652" s="56"/>
      <c r="F652" s="56"/>
      <c r="G652" s="56"/>
      <c r="H652" s="56"/>
    </row>
    <row r="653" spans="1:8">
      <c r="A653" s="44">
        <v>67</v>
      </c>
      <c r="B653" s="45" t="s">
        <v>101</v>
      </c>
      <c r="C653" s="37">
        <v>60</v>
      </c>
      <c r="D653" s="37"/>
      <c r="E653" s="47">
        <v>1.05</v>
      </c>
      <c r="F653" s="47">
        <v>5.12</v>
      </c>
      <c r="G653" s="47">
        <v>5.64</v>
      </c>
      <c r="H653" s="47">
        <v>73.319999999999993</v>
      </c>
    </row>
    <row r="654" spans="1:8">
      <c r="A654" s="92"/>
      <c r="B654" s="81" t="s">
        <v>188</v>
      </c>
      <c r="C654" s="34">
        <v>90</v>
      </c>
      <c r="D654" s="34"/>
      <c r="E654" s="35">
        <v>10.79</v>
      </c>
      <c r="F654" s="35">
        <v>16.170000000000002</v>
      </c>
      <c r="G654" s="35">
        <v>1.36</v>
      </c>
      <c r="H654" s="35">
        <v>194.16</v>
      </c>
    </row>
    <row r="655" spans="1:8">
      <c r="A655" s="34">
        <v>202</v>
      </c>
      <c r="B655" s="33" t="s">
        <v>148</v>
      </c>
      <c r="C655" s="34">
        <v>150</v>
      </c>
      <c r="D655" s="46"/>
      <c r="E655" s="35">
        <v>3.45</v>
      </c>
      <c r="F655" s="35">
        <v>4.1900000000000004</v>
      </c>
      <c r="G655" s="35">
        <v>18.96</v>
      </c>
      <c r="H655" s="35">
        <f>G655*4+F655*9+E655*4</f>
        <v>127.35000000000001</v>
      </c>
    </row>
    <row r="656" spans="1:8">
      <c r="A656" s="60">
        <v>376</v>
      </c>
      <c r="B656" s="61" t="s">
        <v>16</v>
      </c>
      <c r="C656" s="60">
        <v>200</v>
      </c>
      <c r="D656" s="60"/>
      <c r="E656" s="62"/>
      <c r="F656" s="62"/>
      <c r="G656" s="63">
        <v>11.09</v>
      </c>
      <c r="H656" s="63">
        <v>44.34</v>
      </c>
    </row>
    <row r="657" spans="1:8">
      <c r="A657" s="60"/>
      <c r="B657" s="61" t="s">
        <v>18</v>
      </c>
      <c r="C657" s="60">
        <v>50</v>
      </c>
      <c r="D657" s="60"/>
      <c r="E657" s="63">
        <v>3.95</v>
      </c>
      <c r="F657" s="64">
        <v>0.5</v>
      </c>
      <c r="G657" s="63">
        <v>24.15</v>
      </c>
      <c r="H657" s="64">
        <v>117.5</v>
      </c>
    </row>
    <row r="658" spans="1:8">
      <c r="A658" s="56" t="s">
        <v>43</v>
      </c>
      <c r="B658" s="56"/>
      <c r="C658" s="65">
        <f>SUM(C653:C657)</f>
        <v>550</v>
      </c>
      <c r="D658" s="65"/>
      <c r="E658" s="66">
        <f>SUM(E653:E657)</f>
        <v>19.239999999999998</v>
      </c>
      <c r="F658" s="66">
        <f>SUM(F653:F657)</f>
        <v>25.980000000000004</v>
      </c>
      <c r="G658" s="66">
        <f>SUM(G653:G657)</f>
        <v>61.199999999999996</v>
      </c>
      <c r="H658" s="66">
        <f>SUM(H653:H657)</f>
        <v>556.67000000000007</v>
      </c>
    </row>
    <row r="659" spans="1:8">
      <c r="A659" s="56" t="s">
        <v>44</v>
      </c>
      <c r="B659" s="56"/>
      <c r="C659" s="56"/>
      <c r="D659" s="56"/>
      <c r="E659" s="56"/>
      <c r="F659" s="56"/>
      <c r="G659" s="56"/>
      <c r="H659" s="56"/>
    </row>
    <row r="660" spans="1:8">
      <c r="A660" s="67">
        <v>376.02</v>
      </c>
      <c r="B660" s="68" t="s">
        <v>45</v>
      </c>
      <c r="C660" s="67">
        <v>200</v>
      </c>
      <c r="D660" s="67"/>
      <c r="E660" s="69">
        <v>5.6</v>
      </c>
      <c r="F660" s="67">
        <v>4.8</v>
      </c>
      <c r="G660" s="69">
        <v>30</v>
      </c>
      <c r="H660" s="67">
        <v>186</v>
      </c>
    </row>
    <row r="661" spans="1:8">
      <c r="A661" s="67"/>
      <c r="B661" s="70" t="s">
        <v>46</v>
      </c>
      <c r="C661" s="71">
        <v>22</v>
      </c>
      <c r="D661" s="71"/>
      <c r="E661" s="72">
        <v>0.45</v>
      </c>
      <c r="F661" s="72">
        <v>2.86</v>
      </c>
      <c r="G661" s="72">
        <v>10.43</v>
      </c>
      <c r="H661" s="73">
        <f>(E661+G661)*4+F661*9</f>
        <v>69.259999999999991</v>
      </c>
    </row>
    <row r="662" spans="1:8">
      <c r="A662" s="56" t="s">
        <v>47</v>
      </c>
      <c r="B662" s="56"/>
      <c r="C662" s="65">
        <f>SUM(C660:C661)</f>
        <v>222</v>
      </c>
      <c r="D662" s="65"/>
      <c r="E662" s="66">
        <f>SUM(E660:E661)</f>
        <v>6.05</v>
      </c>
      <c r="F662" s="66">
        <f>SUM(F660:F661)</f>
        <v>7.66</v>
      </c>
      <c r="G662" s="66">
        <f>SUM(G660:G661)</f>
        <v>40.43</v>
      </c>
      <c r="H662" s="66">
        <f>SUM(H660:H661)</f>
        <v>255.26</v>
      </c>
    </row>
    <row r="663" spans="1:8">
      <c r="A663" s="31" t="s">
        <v>48</v>
      </c>
      <c r="B663" s="31"/>
      <c r="C663" s="74">
        <f>C662+C658+C651+C646+C637</f>
        <v>2287</v>
      </c>
      <c r="D663" s="74"/>
      <c r="E663" s="100">
        <f>E662+E658+E651+E646+E637</f>
        <v>84.25</v>
      </c>
      <c r="F663" s="100">
        <f>F662+F658+F651+F646+F637</f>
        <v>79.37</v>
      </c>
      <c r="G663" s="100">
        <f>G662+G658+G651+G646+G637</f>
        <v>385.9</v>
      </c>
      <c r="H663" s="100">
        <f>H662+H658+H651+H646+H637</f>
        <v>2560.3100000000004</v>
      </c>
    </row>
    <row r="664" spans="1:8">
      <c r="A664" s="22"/>
      <c r="B664" s="23"/>
      <c r="C664" s="23"/>
      <c r="D664" s="23"/>
      <c r="E664" s="23"/>
      <c r="F664" s="23"/>
      <c r="G664" s="23"/>
      <c r="H664" s="23"/>
    </row>
    <row r="665" spans="1:8" ht="15">
      <c r="A665" s="26"/>
      <c r="B665" s="26"/>
      <c r="C665" s="26"/>
      <c r="D665" s="26"/>
      <c r="E665" s="26"/>
      <c r="F665" s="26"/>
      <c r="G665" s="26"/>
      <c r="H665" s="26"/>
    </row>
    <row r="666" spans="1:8">
      <c r="A666" s="24" t="s">
        <v>4</v>
      </c>
      <c r="B666" s="25">
        <v>18</v>
      </c>
      <c r="C666" s="25"/>
      <c r="D666" s="25"/>
      <c r="E666" s="25"/>
      <c r="F666" s="26"/>
      <c r="G666" s="26"/>
      <c r="H666" s="26"/>
    </row>
    <row r="667" spans="1:8">
      <c r="A667" s="27" t="s">
        <v>5</v>
      </c>
      <c r="B667" s="28" t="s">
        <v>6</v>
      </c>
      <c r="C667" s="28" t="s">
        <v>7</v>
      </c>
      <c r="D667" s="29"/>
      <c r="E667" s="28" t="s">
        <v>8</v>
      </c>
      <c r="F667" s="28"/>
      <c r="G667" s="28"/>
      <c r="H667" s="28" t="s">
        <v>9</v>
      </c>
    </row>
    <row r="668" spans="1:8">
      <c r="A668" s="27"/>
      <c r="B668" s="28"/>
      <c r="C668" s="28"/>
      <c r="D668" s="29"/>
      <c r="E668" s="29" t="s">
        <v>10</v>
      </c>
      <c r="F668" s="29" t="s">
        <v>11</v>
      </c>
      <c r="G668" s="29" t="s">
        <v>12</v>
      </c>
      <c r="H668" s="28"/>
    </row>
    <row r="669" spans="1:8">
      <c r="A669" s="30">
        <v>1</v>
      </c>
      <c r="B669" s="30">
        <v>2</v>
      </c>
      <c r="C669" s="30">
        <v>3</v>
      </c>
      <c r="D669" s="30"/>
      <c r="E669" s="30">
        <v>4</v>
      </c>
      <c r="F669" s="30">
        <v>5</v>
      </c>
      <c r="G669" s="30">
        <v>6</v>
      </c>
      <c r="H669" s="30">
        <v>7</v>
      </c>
    </row>
    <row r="670" spans="1:8">
      <c r="A670" s="31" t="s">
        <v>13</v>
      </c>
      <c r="B670" s="31"/>
      <c r="C670" s="31"/>
      <c r="D670" s="31"/>
      <c r="E670" s="31"/>
      <c r="F670" s="31"/>
      <c r="G670" s="31"/>
      <c r="H670" s="31"/>
    </row>
    <row r="671" spans="1:8">
      <c r="A671" s="37">
        <v>15</v>
      </c>
      <c r="B671" s="54" t="s">
        <v>49</v>
      </c>
      <c r="C671" s="37">
        <v>15</v>
      </c>
      <c r="D671" s="76"/>
      <c r="E671" s="55">
        <v>3.9</v>
      </c>
      <c r="F671" s="77">
        <v>3.92</v>
      </c>
      <c r="G671" s="78"/>
      <c r="H671" s="55">
        <v>51.6</v>
      </c>
    </row>
    <row r="672" spans="1:8">
      <c r="A672" s="37">
        <v>16</v>
      </c>
      <c r="B672" s="54" t="s">
        <v>137</v>
      </c>
      <c r="C672" s="37">
        <v>200</v>
      </c>
      <c r="D672" s="76"/>
      <c r="E672" s="77">
        <v>5.15</v>
      </c>
      <c r="F672" s="77">
        <v>5.25</v>
      </c>
      <c r="G672" s="77">
        <v>31.05</v>
      </c>
      <c r="H672" s="77">
        <v>191.72</v>
      </c>
    </row>
    <row r="673" spans="1:8">
      <c r="A673" s="37">
        <v>175.04</v>
      </c>
      <c r="B673" s="33" t="s">
        <v>18</v>
      </c>
      <c r="C673" s="32">
        <v>30</v>
      </c>
      <c r="D673" s="39"/>
      <c r="E673" s="38">
        <v>2.37</v>
      </c>
      <c r="F673" s="41">
        <v>0.3</v>
      </c>
      <c r="G673" s="38">
        <v>14.49</v>
      </c>
      <c r="H673" s="41">
        <v>70.5</v>
      </c>
    </row>
    <row r="674" spans="1:8">
      <c r="A674" s="32">
        <v>342</v>
      </c>
      <c r="B674" s="33" t="s">
        <v>78</v>
      </c>
      <c r="C674" s="142" t="s">
        <v>79</v>
      </c>
      <c r="D674" s="39"/>
      <c r="E674" s="143">
        <v>0.06</v>
      </c>
      <c r="F674" s="143">
        <v>0.01</v>
      </c>
      <c r="G674" s="143">
        <v>11.19</v>
      </c>
      <c r="H674" s="143">
        <v>46.28</v>
      </c>
    </row>
    <row r="675" spans="1:8">
      <c r="A675" s="37"/>
      <c r="B675" s="33" t="s">
        <v>99</v>
      </c>
      <c r="C675" s="34">
        <v>100</v>
      </c>
      <c r="D675" s="35"/>
      <c r="E675" s="36">
        <v>2.25</v>
      </c>
      <c r="F675" s="36">
        <v>0.3</v>
      </c>
      <c r="G675" s="36">
        <v>32.700000000000003</v>
      </c>
      <c r="H675" s="38">
        <f>G675*4+F675*9+E675*4</f>
        <v>142.5</v>
      </c>
    </row>
    <row r="676" spans="1:8">
      <c r="A676" s="31" t="s">
        <v>20</v>
      </c>
      <c r="B676" s="31"/>
      <c r="C676" s="42">
        <v>545</v>
      </c>
      <c r="D676" s="42"/>
      <c r="E676" s="89">
        <f>SUM(E671:E675)</f>
        <v>13.730000000000002</v>
      </c>
      <c r="F676" s="89">
        <v>15.46</v>
      </c>
      <c r="G676" s="89">
        <f>SUM(G671:G675)</f>
        <v>89.43</v>
      </c>
      <c r="H676" s="89">
        <f>SUM(H671:H675)</f>
        <v>502.6</v>
      </c>
    </row>
    <row r="677" spans="1:8">
      <c r="A677" s="31" t="s">
        <v>21</v>
      </c>
      <c r="B677" s="31"/>
      <c r="C677" s="31"/>
      <c r="D677" s="31"/>
      <c r="E677" s="31"/>
      <c r="F677" s="31"/>
      <c r="G677" s="31"/>
      <c r="H677" s="31"/>
    </row>
    <row r="678" spans="1:8">
      <c r="A678" s="44" t="s">
        <v>52</v>
      </c>
      <c r="B678" s="45" t="s">
        <v>53</v>
      </c>
      <c r="C678" s="44">
        <v>60</v>
      </c>
      <c r="D678" s="46"/>
      <c r="E678" s="47">
        <v>1.01</v>
      </c>
      <c r="F678" s="48">
        <v>4.0999999999999996</v>
      </c>
      <c r="G678" s="47">
        <v>2.98</v>
      </c>
      <c r="H678" s="47">
        <v>53.15</v>
      </c>
    </row>
    <row r="679" spans="1:8">
      <c r="A679" s="13" t="s">
        <v>54</v>
      </c>
      <c r="B679" s="12" t="s">
        <v>102</v>
      </c>
      <c r="C679" s="13">
        <v>200</v>
      </c>
      <c r="D679" s="102"/>
      <c r="E679" s="14">
        <v>4.7</v>
      </c>
      <c r="F679" s="15">
        <v>2.44</v>
      </c>
      <c r="G679" s="15">
        <v>15.42</v>
      </c>
      <c r="H679" s="14">
        <v>102.7</v>
      </c>
    </row>
    <row r="680" spans="1:8">
      <c r="A680" s="44" t="s">
        <v>189</v>
      </c>
      <c r="B680" s="127" t="s">
        <v>190</v>
      </c>
      <c r="C680" s="44" t="s">
        <v>191</v>
      </c>
      <c r="D680" s="46"/>
      <c r="E680" s="47">
        <v>12.93</v>
      </c>
      <c r="F680" s="47">
        <v>16.22</v>
      </c>
      <c r="G680" s="47">
        <v>11.76</v>
      </c>
      <c r="H680" s="47">
        <v>244.79</v>
      </c>
    </row>
    <row r="681" spans="1:8">
      <c r="A681" s="92">
        <v>171</v>
      </c>
      <c r="B681" s="91" t="s">
        <v>192</v>
      </c>
      <c r="C681" s="92">
        <v>150</v>
      </c>
      <c r="D681" s="46"/>
      <c r="E681" s="94">
        <v>6.6</v>
      </c>
      <c r="F681" s="94">
        <v>8.9</v>
      </c>
      <c r="G681" s="94">
        <v>32.4</v>
      </c>
      <c r="H681" s="94">
        <v>237</v>
      </c>
    </row>
    <row r="682" spans="1:8">
      <c r="A682" s="44" t="s">
        <v>57</v>
      </c>
      <c r="B682" s="45" t="s">
        <v>58</v>
      </c>
      <c r="C682" s="44">
        <v>200</v>
      </c>
      <c r="D682" s="46"/>
      <c r="E682" s="47">
        <v>0.59</v>
      </c>
      <c r="F682" s="47">
        <v>0.05</v>
      </c>
      <c r="G682" s="47">
        <v>18.579999999999998</v>
      </c>
      <c r="H682" s="47">
        <v>77.94</v>
      </c>
    </row>
    <row r="683" spans="1:8">
      <c r="A683" s="47"/>
      <c r="B683" s="45" t="s">
        <v>18</v>
      </c>
      <c r="C683" s="44">
        <v>40</v>
      </c>
      <c r="D683" s="46"/>
      <c r="E683" s="47">
        <v>3.16</v>
      </c>
      <c r="F683" s="48">
        <v>0.4</v>
      </c>
      <c r="G683" s="47">
        <v>19.32</v>
      </c>
      <c r="H683" s="44">
        <v>94</v>
      </c>
    </row>
    <row r="684" spans="1:8">
      <c r="A684" s="47"/>
      <c r="B684" s="45" t="s">
        <v>30</v>
      </c>
      <c r="C684" s="44">
        <v>50</v>
      </c>
      <c r="D684" s="46"/>
      <c r="E684" s="48">
        <v>3.3</v>
      </c>
      <c r="F684" s="48">
        <v>0.6</v>
      </c>
      <c r="G684" s="47">
        <v>19.829999999999998</v>
      </c>
      <c r="H684" s="44">
        <v>99</v>
      </c>
    </row>
    <row r="685" spans="1:8">
      <c r="A685" s="141" t="s">
        <v>31</v>
      </c>
      <c r="B685" s="141"/>
      <c r="C685" s="51">
        <v>820</v>
      </c>
      <c r="D685" s="51"/>
      <c r="E685" s="53">
        <f>SUM(E678:E684)</f>
        <v>32.29</v>
      </c>
      <c r="F685" s="53">
        <f>SUM(F678:F684)</f>
        <v>32.71</v>
      </c>
      <c r="G685" s="53">
        <f>SUM(G678:G684)</f>
        <v>120.28999999999998</v>
      </c>
      <c r="H685" s="53">
        <f>SUM(H678:H684)</f>
        <v>908.57999999999993</v>
      </c>
    </row>
    <row r="686" spans="1:8">
      <c r="A686" s="31" t="s">
        <v>32</v>
      </c>
      <c r="B686" s="31"/>
      <c r="C686" s="31"/>
      <c r="D686" s="31"/>
      <c r="E686" s="31"/>
      <c r="F686" s="31"/>
      <c r="G686" s="31"/>
      <c r="H686" s="31"/>
    </row>
    <row r="687" spans="1:8">
      <c r="A687" s="37"/>
      <c r="B687" s="54" t="s">
        <v>92</v>
      </c>
      <c r="C687" s="37">
        <v>28</v>
      </c>
      <c r="D687" s="37"/>
      <c r="E687" s="144">
        <v>1.1000000000000001</v>
      </c>
      <c r="F687" s="144">
        <v>5.12</v>
      </c>
      <c r="G687" s="144">
        <v>18.559999999999999</v>
      </c>
      <c r="H687" s="144">
        <v>124.6</v>
      </c>
    </row>
    <row r="688" spans="1:8">
      <c r="A688" s="37">
        <v>382</v>
      </c>
      <c r="B688" s="33" t="s">
        <v>34</v>
      </c>
      <c r="C688" s="32">
        <v>180</v>
      </c>
      <c r="D688" s="39"/>
      <c r="E688" s="38">
        <v>3.5</v>
      </c>
      <c r="F688" s="38">
        <v>2.9</v>
      </c>
      <c r="G688" s="38">
        <v>22.58</v>
      </c>
      <c r="H688" s="38">
        <v>129.87</v>
      </c>
    </row>
    <row r="689" spans="1:8">
      <c r="A689" s="37">
        <v>338</v>
      </c>
      <c r="B689" s="54" t="s">
        <v>35</v>
      </c>
      <c r="C689" s="37">
        <v>100</v>
      </c>
      <c r="D689" s="37"/>
      <c r="E689" s="55">
        <v>0.4</v>
      </c>
      <c r="F689" s="55">
        <v>0.3</v>
      </c>
      <c r="G689" s="55">
        <v>10.3</v>
      </c>
      <c r="H689" s="37">
        <v>47</v>
      </c>
    </row>
    <row r="690" spans="1:8">
      <c r="A690" s="31" t="s">
        <v>36</v>
      </c>
      <c r="B690" s="31"/>
      <c r="C690" s="42">
        <f>SUM(C687:C689)</f>
        <v>308</v>
      </c>
      <c r="D690" s="42"/>
      <c r="E690" s="43">
        <f>SUM(E687:E689)</f>
        <v>5</v>
      </c>
      <c r="F690" s="43">
        <f>SUM(F687:F689)</f>
        <v>8.32</v>
      </c>
      <c r="G690" s="43">
        <f>SUM(G687:G689)</f>
        <v>51.44</v>
      </c>
      <c r="H690" s="43">
        <f>SUM(H687:H689)</f>
        <v>301.47000000000003</v>
      </c>
    </row>
    <row r="691" spans="1:8">
      <c r="A691" s="56" t="s">
        <v>37</v>
      </c>
      <c r="B691" s="56"/>
      <c r="C691" s="56"/>
      <c r="D691" s="56"/>
      <c r="E691" s="56"/>
      <c r="F691" s="56"/>
      <c r="G691" s="56"/>
      <c r="H691" s="56"/>
    </row>
    <row r="692" spans="1:8" ht="31.5">
      <c r="A692" s="92">
        <v>39</v>
      </c>
      <c r="B692" s="91" t="s">
        <v>168</v>
      </c>
      <c r="C692" s="92">
        <v>60</v>
      </c>
      <c r="D692" s="92"/>
      <c r="E692" s="92">
        <v>1</v>
      </c>
      <c r="F692" s="94">
        <v>4.32</v>
      </c>
      <c r="G692" s="94">
        <v>5.88</v>
      </c>
      <c r="H692" s="94">
        <v>66.19</v>
      </c>
    </row>
    <row r="693" spans="1:8">
      <c r="A693" s="60">
        <v>214</v>
      </c>
      <c r="B693" s="61" t="s">
        <v>163</v>
      </c>
      <c r="C693" s="60">
        <v>200</v>
      </c>
      <c r="D693" s="60"/>
      <c r="E693" s="63">
        <v>14.06</v>
      </c>
      <c r="F693" s="63">
        <v>10.96</v>
      </c>
      <c r="G693" s="63">
        <v>20.66</v>
      </c>
      <c r="H693" s="63">
        <v>237.07</v>
      </c>
    </row>
    <row r="694" spans="1:8">
      <c r="A694" s="60">
        <v>377</v>
      </c>
      <c r="B694" s="61" t="s">
        <v>126</v>
      </c>
      <c r="C694" s="60">
        <v>200</v>
      </c>
      <c r="D694" s="60"/>
      <c r="E694" s="63">
        <v>0.06</v>
      </c>
      <c r="F694" s="63">
        <v>0.01</v>
      </c>
      <c r="G694" s="63">
        <v>11.19</v>
      </c>
      <c r="H694" s="63">
        <v>46.28</v>
      </c>
    </row>
    <row r="695" spans="1:8">
      <c r="A695" s="60"/>
      <c r="B695" s="61" t="s">
        <v>18</v>
      </c>
      <c r="C695" s="60">
        <v>50</v>
      </c>
      <c r="D695" s="60"/>
      <c r="E695" s="63">
        <v>3.95</v>
      </c>
      <c r="F695" s="64">
        <v>0.5</v>
      </c>
      <c r="G695" s="63">
        <v>24.15</v>
      </c>
      <c r="H695" s="64">
        <v>117.5</v>
      </c>
    </row>
    <row r="696" spans="1:8">
      <c r="A696" s="56" t="s">
        <v>43</v>
      </c>
      <c r="B696" s="56"/>
      <c r="C696" s="65">
        <f>SUM(C692:C695)</f>
        <v>510</v>
      </c>
      <c r="D696" s="65"/>
      <c r="E696" s="66">
        <f>SUM(E692:E695)</f>
        <v>19.07</v>
      </c>
      <c r="F696" s="66">
        <f>SUM(F692:F695)</f>
        <v>15.790000000000001</v>
      </c>
      <c r="G696" s="66">
        <f>SUM(G692:G695)</f>
        <v>61.879999999999995</v>
      </c>
      <c r="H696" s="66">
        <f>SUM(H692:H695)</f>
        <v>467.03999999999996</v>
      </c>
    </row>
    <row r="697" spans="1:8">
      <c r="A697" s="56" t="s">
        <v>44</v>
      </c>
      <c r="B697" s="56"/>
      <c r="C697" s="56"/>
      <c r="D697" s="56"/>
      <c r="E697" s="56"/>
      <c r="F697" s="56"/>
      <c r="G697" s="56"/>
      <c r="H697" s="56"/>
    </row>
    <row r="698" spans="1:8">
      <c r="A698" s="60">
        <v>376.03</v>
      </c>
      <c r="B698" s="61" t="s">
        <v>65</v>
      </c>
      <c r="C698" s="60">
        <v>200</v>
      </c>
      <c r="D698" s="60"/>
      <c r="E698" s="64">
        <v>5.8</v>
      </c>
      <c r="F698" s="60">
        <v>5</v>
      </c>
      <c r="G698" s="60">
        <v>8</v>
      </c>
      <c r="H698" s="60">
        <v>106</v>
      </c>
    </row>
    <row r="699" spans="1:8">
      <c r="A699" s="60"/>
      <c r="B699" s="70" t="s">
        <v>66</v>
      </c>
      <c r="C699" s="71">
        <v>21</v>
      </c>
      <c r="D699" s="71"/>
      <c r="E699" s="84">
        <v>0.74</v>
      </c>
      <c r="F699" s="84">
        <v>7.35</v>
      </c>
      <c r="G699" s="84">
        <v>11.34</v>
      </c>
      <c r="H699" s="73">
        <v>115.5</v>
      </c>
    </row>
    <row r="700" spans="1:8">
      <c r="A700" s="56" t="s">
        <v>47</v>
      </c>
      <c r="B700" s="56"/>
      <c r="C700" s="65">
        <f>SUM(C698:C699)</f>
        <v>221</v>
      </c>
      <c r="D700" s="65"/>
      <c r="E700" s="66">
        <f>SUM(E698:E699)</f>
        <v>6.54</v>
      </c>
      <c r="F700" s="66">
        <f>SUM(F698:F699)</f>
        <v>12.35</v>
      </c>
      <c r="G700" s="66">
        <f>SUM(G698:G699)</f>
        <v>19.34</v>
      </c>
      <c r="H700" s="66">
        <f>SUM(H698:H699)</f>
        <v>221.5</v>
      </c>
    </row>
    <row r="701" spans="1:8">
      <c r="A701" s="31" t="s">
        <v>48</v>
      </c>
      <c r="B701" s="31"/>
      <c r="C701" s="74">
        <f>C700+C696+C690+C685+C676</f>
        <v>2404</v>
      </c>
      <c r="D701" s="74"/>
      <c r="E701" s="100">
        <f>E676+E685+E690+E696+E700</f>
        <v>76.63000000000001</v>
      </c>
      <c r="F701" s="100">
        <f>F676+F685+F690+F696+F700</f>
        <v>84.63</v>
      </c>
      <c r="G701" s="100">
        <f>G676+G685+G690+G696+G700</f>
        <v>342.37999999999994</v>
      </c>
      <c r="H701" s="100">
        <f>H676+H685+H690+H696+H700</f>
        <v>2401.1899999999996</v>
      </c>
    </row>
    <row r="702" spans="1:8">
      <c r="A702" s="22"/>
      <c r="B702" s="23"/>
      <c r="C702" s="23"/>
      <c r="D702" s="23"/>
      <c r="E702" s="23"/>
      <c r="F702" s="23"/>
      <c r="G702" s="23"/>
      <c r="H702" s="23"/>
    </row>
    <row r="703" spans="1:8" ht="15">
      <c r="A703" s="26"/>
      <c r="B703" s="26"/>
      <c r="C703" s="26"/>
      <c r="D703" s="26"/>
      <c r="E703" s="26"/>
      <c r="F703" s="26"/>
      <c r="G703" s="26"/>
      <c r="H703" s="26"/>
    </row>
    <row r="704" spans="1:8">
      <c r="A704" s="24" t="s">
        <v>4</v>
      </c>
      <c r="B704" s="25">
        <v>19</v>
      </c>
      <c r="C704" s="25"/>
      <c r="D704" s="25"/>
      <c r="E704" s="25"/>
      <c r="F704" s="26"/>
      <c r="G704" s="26"/>
      <c r="H704" s="26"/>
    </row>
    <row r="705" spans="1:8">
      <c r="A705" s="27" t="s">
        <v>5</v>
      </c>
      <c r="B705" s="28" t="s">
        <v>6</v>
      </c>
      <c r="C705" s="28" t="s">
        <v>7</v>
      </c>
      <c r="D705" s="29"/>
      <c r="E705" s="28" t="s">
        <v>8</v>
      </c>
      <c r="F705" s="28"/>
      <c r="G705" s="28"/>
      <c r="H705" s="28" t="s">
        <v>9</v>
      </c>
    </row>
    <row r="706" spans="1:8">
      <c r="A706" s="27"/>
      <c r="B706" s="28"/>
      <c r="C706" s="28"/>
      <c r="D706" s="29"/>
      <c r="E706" s="29" t="s">
        <v>10</v>
      </c>
      <c r="F706" s="29" t="s">
        <v>11</v>
      </c>
      <c r="G706" s="29" t="s">
        <v>12</v>
      </c>
      <c r="H706" s="28"/>
    </row>
    <row r="707" spans="1:8">
      <c r="A707" s="30">
        <v>1</v>
      </c>
      <c r="B707" s="30">
        <v>2</v>
      </c>
      <c r="C707" s="30">
        <v>3</v>
      </c>
      <c r="D707" s="30"/>
      <c r="E707" s="30">
        <v>4</v>
      </c>
      <c r="F707" s="30">
        <v>5</v>
      </c>
      <c r="G707" s="30">
        <v>6</v>
      </c>
      <c r="H707" s="30">
        <v>7</v>
      </c>
    </row>
    <row r="708" spans="1:8">
      <c r="A708" s="31" t="s">
        <v>13</v>
      </c>
      <c r="B708" s="31"/>
      <c r="C708" s="31"/>
      <c r="D708" s="31"/>
      <c r="E708" s="31"/>
      <c r="F708" s="31"/>
      <c r="G708" s="31"/>
      <c r="H708" s="31"/>
    </row>
    <row r="709" spans="1:8" ht="31.5">
      <c r="A709" s="101">
        <v>209</v>
      </c>
      <c r="B709" s="61" t="s">
        <v>193</v>
      </c>
      <c r="C709" s="145">
        <v>150</v>
      </c>
      <c r="D709" s="39"/>
      <c r="E709" s="146">
        <f>18.41+0.64</f>
        <v>19.05</v>
      </c>
      <c r="F709" s="146">
        <f>16.28+2.52</f>
        <v>18.8</v>
      </c>
      <c r="G709" s="146">
        <f>3.82+2.96</f>
        <v>6.7799999999999994</v>
      </c>
      <c r="H709" s="146">
        <f>236.66+37.08</f>
        <v>273.74</v>
      </c>
    </row>
    <row r="710" spans="1:8">
      <c r="A710" s="32">
        <v>173</v>
      </c>
      <c r="B710" s="33" t="s">
        <v>78</v>
      </c>
      <c r="C710" s="142" t="s">
        <v>79</v>
      </c>
      <c r="D710" s="39"/>
      <c r="E710" s="143">
        <v>0.06</v>
      </c>
      <c r="F710" s="143">
        <v>0.01</v>
      </c>
      <c r="G710" s="143">
        <v>11.19</v>
      </c>
      <c r="H710" s="143">
        <v>46.28</v>
      </c>
    </row>
    <row r="711" spans="1:8">
      <c r="A711" s="32">
        <v>342</v>
      </c>
      <c r="B711" s="33" t="s">
        <v>18</v>
      </c>
      <c r="C711" s="32">
        <v>30</v>
      </c>
      <c r="D711" s="39"/>
      <c r="E711" s="38">
        <v>2.37</v>
      </c>
      <c r="F711" s="41">
        <v>0.3</v>
      </c>
      <c r="G711" s="38">
        <v>14.49</v>
      </c>
      <c r="H711" s="41">
        <v>70.5</v>
      </c>
    </row>
    <row r="712" spans="1:8">
      <c r="A712" s="92"/>
      <c r="B712" s="33" t="s">
        <v>194</v>
      </c>
      <c r="C712" s="32">
        <v>42</v>
      </c>
      <c r="D712" s="39"/>
      <c r="E712" s="41">
        <v>3.5</v>
      </c>
      <c r="F712" s="41">
        <v>4</v>
      </c>
      <c r="G712" s="41">
        <v>16</v>
      </c>
      <c r="H712" s="32">
        <v>110</v>
      </c>
    </row>
    <row r="713" spans="1:8">
      <c r="A713" s="92">
        <v>338</v>
      </c>
      <c r="B713" s="33" t="s">
        <v>51</v>
      </c>
      <c r="C713" s="32">
        <v>100</v>
      </c>
      <c r="D713" s="39"/>
      <c r="E713" s="41">
        <v>0.4</v>
      </c>
      <c r="F713" s="41">
        <v>0.4</v>
      </c>
      <c r="G713" s="41">
        <v>9.8000000000000007</v>
      </c>
      <c r="H713" s="32">
        <v>47</v>
      </c>
    </row>
    <row r="714" spans="1:8">
      <c r="A714" s="31" t="s">
        <v>20</v>
      </c>
      <c r="B714" s="31"/>
      <c r="C714" s="42">
        <v>522</v>
      </c>
      <c r="D714" s="42"/>
      <c r="E714" s="43">
        <f>SUM(E709:E713)</f>
        <v>25.38</v>
      </c>
      <c r="F714" s="43">
        <f>SUM(F709:F713)</f>
        <v>23.51</v>
      </c>
      <c r="G714" s="43">
        <f>SUM(G709:G713)</f>
        <v>58.260000000000005</v>
      </c>
      <c r="H714" s="43">
        <f>SUM(H709:H713)</f>
        <v>547.52</v>
      </c>
    </row>
    <row r="715" spans="1:8">
      <c r="A715" s="31" t="s">
        <v>21</v>
      </c>
      <c r="B715" s="31"/>
      <c r="C715" s="31"/>
      <c r="D715" s="31"/>
      <c r="E715" s="31"/>
      <c r="F715" s="31"/>
      <c r="G715" s="31"/>
      <c r="H715" s="31"/>
    </row>
    <row r="716" spans="1:8">
      <c r="A716" s="44" t="s">
        <v>129</v>
      </c>
      <c r="B716" s="45" t="s">
        <v>130</v>
      </c>
      <c r="C716" s="44">
        <v>60</v>
      </c>
      <c r="D716" s="46"/>
      <c r="E716" s="47">
        <v>1.26</v>
      </c>
      <c r="F716" s="47">
        <v>3.11</v>
      </c>
      <c r="G716" s="47">
        <v>4.46</v>
      </c>
      <c r="H716" s="44">
        <v>51</v>
      </c>
    </row>
    <row r="717" spans="1:8" ht="31.5">
      <c r="A717" s="44" t="s">
        <v>139</v>
      </c>
      <c r="B717" s="45" t="s">
        <v>175</v>
      </c>
      <c r="C717" s="44">
        <v>200</v>
      </c>
      <c r="D717" s="46"/>
      <c r="E717" s="47">
        <v>2.12</v>
      </c>
      <c r="F717" s="48">
        <v>5.3</v>
      </c>
      <c r="G717" s="47">
        <v>14.64</v>
      </c>
      <c r="H717" s="47">
        <v>115.11</v>
      </c>
    </row>
    <row r="718" spans="1:8">
      <c r="A718" s="44" t="s">
        <v>103</v>
      </c>
      <c r="B718" s="45" t="s">
        <v>195</v>
      </c>
      <c r="C718" s="57">
        <v>90</v>
      </c>
      <c r="D718" s="46"/>
      <c r="E718" s="108">
        <v>22.3</v>
      </c>
      <c r="F718" s="108">
        <v>6.8</v>
      </c>
      <c r="G718" s="108">
        <v>5.3</v>
      </c>
      <c r="H718" s="35">
        <f>G718*4+F718*9+E718*4</f>
        <v>171.6</v>
      </c>
    </row>
    <row r="719" spans="1:8" ht="31.5">
      <c r="A719" s="44" t="s">
        <v>105</v>
      </c>
      <c r="B719" s="45" t="s">
        <v>150</v>
      </c>
      <c r="C719" s="57">
        <v>155</v>
      </c>
      <c r="D719" s="46"/>
      <c r="E719" s="59">
        <v>3.24</v>
      </c>
      <c r="F719" s="59">
        <v>6.82</v>
      </c>
      <c r="G719" s="59">
        <v>22.25</v>
      </c>
      <c r="H719" s="59">
        <v>163.78</v>
      </c>
    </row>
    <row r="720" spans="1:8">
      <c r="A720" s="47" t="s">
        <v>28</v>
      </c>
      <c r="B720" s="45" t="s">
        <v>29</v>
      </c>
      <c r="C720" s="44">
        <v>200</v>
      </c>
      <c r="D720" s="46"/>
      <c r="E720" s="47">
        <v>0.16</v>
      </c>
      <c r="F720" s="47">
        <v>0.16</v>
      </c>
      <c r="G720" s="48">
        <v>14.9</v>
      </c>
      <c r="H720" s="47">
        <v>62.69</v>
      </c>
    </row>
    <row r="721" spans="1:8">
      <c r="A721" s="47"/>
      <c r="B721" s="45" t="s">
        <v>18</v>
      </c>
      <c r="C721" s="44">
        <v>40</v>
      </c>
      <c r="D721" s="46"/>
      <c r="E721" s="47">
        <v>3.16</v>
      </c>
      <c r="F721" s="48">
        <v>0.4</v>
      </c>
      <c r="G721" s="47">
        <v>19.32</v>
      </c>
      <c r="H721" s="44">
        <v>94</v>
      </c>
    </row>
    <row r="722" spans="1:8">
      <c r="A722" s="47"/>
      <c r="B722" s="45" t="s">
        <v>30</v>
      </c>
      <c r="C722" s="44">
        <v>50</v>
      </c>
      <c r="D722" s="46"/>
      <c r="E722" s="48">
        <v>3.3</v>
      </c>
      <c r="F722" s="48">
        <v>0.6</v>
      </c>
      <c r="G722" s="47">
        <v>19.829999999999998</v>
      </c>
      <c r="H722" s="44">
        <v>99</v>
      </c>
    </row>
    <row r="723" spans="1:8">
      <c r="A723" s="141" t="s">
        <v>31</v>
      </c>
      <c r="B723" s="141"/>
      <c r="C723" s="65">
        <f>SUM(C716:C722)</f>
        <v>795</v>
      </c>
      <c r="D723" s="65"/>
      <c r="E723" s="85">
        <f>SUM(E716:E722)</f>
        <v>35.54</v>
      </c>
      <c r="F723" s="85">
        <f>SUM(F716:F722)</f>
        <v>23.19</v>
      </c>
      <c r="G723" s="85">
        <f>SUM(G716:G722)</f>
        <v>100.7</v>
      </c>
      <c r="H723" s="85">
        <f>SUM(H716:H722)</f>
        <v>757.18000000000006</v>
      </c>
    </row>
    <row r="724" spans="1:8">
      <c r="A724" s="31" t="s">
        <v>32</v>
      </c>
      <c r="B724" s="31"/>
      <c r="C724" s="31"/>
      <c r="D724" s="31"/>
      <c r="E724" s="31"/>
      <c r="F724" s="31"/>
      <c r="G724" s="31"/>
      <c r="H724" s="31"/>
    </row>
    <row r="725" spans="1:8">
      <c r="A725" s="37"/>
      <c r="B725" s="54" t="s">
        <v>33</v>
      </c>
      <c r="C725" s="37">
        <v>42</v>
      </c>
      <c r="D725" s="37"/>
      <c r="E725" s="41">
        <v>3.5</v>
      </c>
      <c r="F725" s="41">
        <v>4</v>
      </c>
      <c r="G725" s="41">
        <v>16</v>
      </c>
      <c r="H725" s="32">
        <v>110</v>
      </c>
    </row>
    <row r="726" spans="1:8">
      <c r="A726" s="37">
        <v>376</v>
      </c>
      <c r="B726" s="54" t="s">
        <v>42</v>
      </c>
      <c r="C726" s="37">
        <v>200</v>
      </c>
      <c r="D726" s="37"/>
      <c r="E726" s="78"/>
      <c r="F726" s="78"/>
      <c r="G726" s="77">
        <v>11.09</v>
      </c>
      <c r="H726" s="77">
        <v>44.34</v>
      </c>
    </row>
    <row r="727" spans="1:8">
      <c r="A727" s="37"/>
      <c r="B727" s="54" t="s">
        <v>93</v>
      </c>
      <c r="C727" s="37">
        <v>100</v>
      </c>
      <c r="D727" s="37"/>
      <c r="E727" s="55">
        <v>0.96</v>
      </c>
      <c r="F727" s="55">
        <v>0.42</v>
      </c>
      <c r="G727" s="55">
        <v>21.7</v>
      </c>
      <c r="H727" s="37">
        <v>96.6</v>
      </c>
    </row>
    <row r="728" spans="1:8">
      <c r="A728" s="31" t="s">
        <v>36</v>
      </c>
      <c r="B728" s="31"/>
      <c r="C728" s="42">
        <f>SUM(C725:C727)</f>
        <v>342</v>
      </c>
      <c r="D728" s="42"/>
      <c r="E728" s="43">
        <f>SUM(E725:E727)</f>
        <v>4.46</v>
      </c>
      <c r="F728" s="43">
        <f>SUM(F725:F727)</f>
        <v>4.42</v>
      </c>
      <c r="G728" s="43">
        <f>SUM(G725:G727)</f>
        <v>48.79</v>
      </c>
      <c r="H728" s="43">
        <f>SUM(H725:H727)</f>
        <v>250.94</v>
      </c>
    </row>
    <row r="729" spans="1:8">
      <c r="A729" s="56" t="s">
        <v>37</v>
      </c>
      <c r="B729" s="56"/>
      <c r="C729" s="56"/>
      <c r="D729" s="56"/>
      <c r="E729" s="56"/>
      <c r="F729" s="56"/>
      <c r="G729" s="56"/>
      <c r="H729" s="56"/>
    </row>
    <row r="730" spans="1:8">
      <c r="A730" s="44" t="s">
        <v>129</v>
      </c>
      <c r="B730" s="49" t="s">
        <v>138</v>
      </c>
      <c r="C730" s="44">
        <v>60</v>
      </c>
      <c r="D730" s="44"/>
      <c r="E730" s="48">
        <v>1.1000000000000001</v>
      </c>
      <c r="F730" s="47">
        <v>4.2</v>
      </c>
      <c r="G730" s="47">
        <v>4.4400000000000004</v>
      </c>
      <c r="H730" s="47">
        <v>58.12</v>
      </c>
    </row>
    <row r="731" spans="1:8">
      <c r="A731" s="60">
        <v>290</v>
      </c>
      <c r="B731" s="61" t="s">
        <v>196</v>
      </c>
      <c r="C731" s="60">
        <v>90</v>
      </c>
      <c r="D731" s="60"/>
      <c r="E731" s="63">
        <v>14.99</v>
      </c>
      <c r="F731" s="63">
        <v>9.4499999999999993</v>
      </c>
      <c r="G731" s="63">
        <v>3.41</v>
      </c>
      <c r="H731" s="63">
        <v>155.74</v>
      </c>
    </row>
    <row r="732" spans="1:8">
      <c r="A732" s="37">
        <v>171</v>
      </c>
      <c r="B732" s="54" t="s">
        <v>184</v>
      </c>
      <c r="C732" s="37">
        <v>150</v>
      </c>
      <c r="D732" s="37"/>
      <c r="E732" s="77">
        <v>3.63</v>
      </c>
      <c r="F732" s="55">
        <v>0.4</v>
      </c>
      <c r="G732" s="77">
        <v>22.61</v>
      </c>
      <c r="H732" s="55">
        <v>75.900000000000006</v>
      </c>
    </row>
    <row r="733" spans="1:8">
      <c r="A733" s="37">
        <v>377</v>
      </c>
      <c r="B733" s="54" t="s">
        <v>126</v>
      </c>
      <c r="C733" s="37">
        <v>200</v>
      </c>
      <c r="D733" s="37"/>
      <c r="E733" s="77">
        <v>0.06</v>
      </c>
      <c r="F733" s="77">
        <v>0.01</v>
      </c>
      <c r="G733" s="77">
        <v>11.19</v>
      </c>
      <c r="H733" s="77">
        <v>46.28</v>
      </c>
    </row>
    <row r="734" spans="1:8">
      <c r="A734" s="60"/>
      <c r="B734" s="61" t="s">
        <v>18</v>
      </c>
      <c r="C734" s="60">
        <v>50</v>
      </c>
      <c r="D734" s="60"/>
      <c r="E734" s="63">
        <v>3.95</v>
      </c>
      <c r="F734" s="64">
        <v>0.5</v>
      </c>
      <c r="G734" s="63">
        <v>24.15</v>
      </c>
      <c r="H734" s="64">
        <v>117.5</v>
      </c>
    </row>
    <row r="735" spans="1:8">
      <c r="A735" s="56" t="s">
        <v>43</v>
      </c>
      <c r="B735" s="56"/>
      <c r="C735" s="65">
        <f>SUM(C730:C734)</f>
        <v>550</v>
      </c>
      <c r="D735" s="65"/>
      <c r="E735" s="85">
        <f>SUM(E730:E734)</f>
        <v>23.729999999999997</v>
      </c>
      <c r="F735" s="85">
        <f>SUM(F730:F734)</f>
        <v>14.559999999999999</v>
      </c>
      <c r="G735" s="85">
        <f>SUM(G730:G734)</f>
        <v>65.8</v>
      </c>
      <c r="H735" s="85">
        <f>SUM(H730:H734)</f>
        <v>453.53999999999996</v>
      </c>
    </row>
    <row r="736" spans="1:8">
      <c r="A736" s="56" t="s">
        <v>44</v>
      </c>
      <c r="B736" s="56"/>
      <c r="C736" s="56"/>
      <c r="D736" s="56"/>
      <c r="E736" s="56"/>
      <c r="F736" s="56"/>
      <c r="G736" s="56"/>
      <c r="H736" s="56"/>
    </row>
    <row r="737" spans="1:8">
      <c r="A737" s="60">
        <v>376.02</v>
      </c>
      <c r="B737" s="61" t="s">
        <v>85</v>
      </c>
      <c r="C737" s="60">
        <v>200</v>
      </c>
      <c r="D737" s="60"/>
      <c r="E737" s="64">
        <v>5.8</v>
      </c>
      <c r="F737" s="60">
        <v>5</v>
      </c>
      <c r="G737" s="64">
        <v>9.6</v>
      </c>
      <c r="H737" s="60">
        <v>108</v>
      </c>
    </row>
    <row r="738" spans="1:8">
      <c r="A738" s="60"/>
      <c r="B738" s="70" t="s">
        <v>46</v>
      </c>
      <c r="C738" s="71">
        <v>22</v>
      </c>
      <c r="D738" s="71"/>
      <c r="E738" s="72">
        <v>0.45</v>
      </c>
      <c r="F738" s="72">
        <v>2.86</v>
      </c>
      <c r="G738" s="72">
        <v>10.43</v>
      </c>
      <c r="H738" s="73">
        <f>(E738+G738)*4+F738*9</f>
        <v>69.259999999999991</v>
      </c>
    </row>
    <row r="739" spans="1:8">
      <c r="A739" s="56" t="s">
        <v>47</v>
      </c>
      <c r="B739" s="56"/>
      <c r="C739" s="65">
        <f>SUM(C737:C738)</f>
        <v>222</v>
      </c>
      <c r="D739" s="65"/>
      <c r="E739" s="66">
        <f>SUM(E737:E738)</f>
        <v>6.25</v>
      </c>
      <c r="F739" s="66">
        <f>SUM(F737:F738)</f>
        <v>7.8599999999999994</v>
      </c>
      <c r="G739" s="66">
        <f>SUM(G737:G738)</f>
        <v>20.03</v>
      </c>
      <c r="H739" s="66">
        <f>SUM(H737:H738)</f>
        <v>177.26</v>
      </c>
    </row>
    <row r="740" spans="1:8">
      <c r="A740" s="31" t="s">
        <v>48</v>
      </c>
      <c r="B740" s="31"/>
      <c r="C740" s="74">
        <f>C739+C735+C728+C723+C714</f>
        <v>2431</v>
      </c>
      <c r="D740" s="74"/>
      <c r="E740" s="100">
        <f>E739+E735+E728+E723+E714</f>
        <v>95.359999999999985</v>
      </c>
      <c r="F740" s="100">
        <f>F739+F735+F728+F723+F714</f>
        <v>73.540000000000006</v>
      </c>
      <c r="G740" s="100">
        <f>G739+G735+G728+G723+G714</f>
        <v>293.58</v>
      </c>
      <c r="H740" s="100">
        <f>H739+H735+H728+H723+H714</f>
        <v>2186.44</v>
      </c>
    </row>
    <row r="741" spans="1:8">
      <c r="A741" s="22"/>
      <c r="B741" s="23"/>
      <c r="C741" s="23"/>
      <c r="D741" s="23"/>
      <c r="E741" s="23"/>
      <c r="F741" s="23"/>
      <c r="G741" s="23"/>
      <c r="H741" s="23"/>
    </row>
    <row r="742" spans="1:8" ht="15">
      <c r="A742" s="26"/>
      <c r="B742" s="26"/>
      <c r="C742" s="26"/>
      <c r="D742" s="26"/>
      <c r="E742" s="26"/>
      <c r="F742" s="26"/>
      <c r="G742" s="26"/>
      <c r="H742" s="26"/>
    </row>
    <row r="743" spans="1:8">
      <c r="A743" s="24" t="s">
        <v>4</v>
      </c>
      <c r="B743" s="25">
        <v>20</v>
      </c>
      <c r="C743" s="25"/>
      <c r="D743" s="25"/>
      <c r="E743" s="25"/>
      <c r="F743" s="26"/>
      <c r="G743" s="26"/>
      <c r="H743" s="26"/>
    </row>
    <row r="744" spans="1:8">
      <c r="A744" s="27" t="s">
        <v>5</v>
      </c>
      <c r="B744" s="28" t="s">
        <v>6</v>
      </c>
      <c r="C744" s="28" t="s">
        <v>7</v>
      </c>
      <c r="D744" s="29"/>
      <c r="E744" s="28" t="s">
        <v>8</v>
      </c>
      <c r="F744" s="28"/>
      <c r="G744" s="28"/>
      <c r="H744" s="28" t="s">
        <v>9</v>
      </c>
    </row>
    <row r="745" spans="1:8">
      <c r="A745" s="27"/>
      <c r="B745" s="28"/>
      <c r="C745" s="28"/>
      <c r="D745" s="29"/>
      <c r="E745" s="29" t="s">
        <v>10</v>
      </c>
      <c r="F745" s="29" t="s">
        <v>11</v>
      </c>
      <c r="G745" s="29" t="s">
        <v>12</v>
      </c>
      <c r="H745" s="28"/>
    </row>
    <row r="746" spans="1:8">
      <c r="A746" s="30">
        <v>1</v>
      </c>
      <c r="B746" s="30">
        <v>2</v>
      </c>
      <c r="C746" s="30">
        <v>3</v>
      </c>
      <c r="D746" s="30"/>
      <c r="E746" s="30">
        <v>4</v>
      </c>
      <c r="F746" s="30">
        <v>5</v>
      </c>
      <c r="G746" s="30">
        <v>6</v>
      </c>
      <c r="H746" s="30">
        <v>7</v>
      </c>
    </row>
    <row r="747" spans="1:8">
      <c r="A747" s="31" t="s">
        <v>13</v>
      </c>
      <c r="B747" s="31"/>
      <c r="C747" s="31"/>
      <c r="D747" s="31"/>
      <c r="E747" s="31"/>
      <c r="F747" s="31"/>
      <c r="G747" s="31"/>
      <c r="H747" s="31"/>
    </row>
    <row r="748" spans="1:8">
      <c r="A748" s="37">
        <v>15</v>
      </c>
      <c r="B748" s="54" t="s">
        <v>49</v>
      </c>
      <c r="C748" s="37">
        <v>15</v>
      </c>
      <c r="D748" s="37"/>
      <c r="E748" s="55">
        <v>3.9</v>
      </c>
      <c r="F748" s="77">
        <v>3.92</v>
      </c>
      <c r="G748" s="78"/>
      <c r="H748" s="55">
        <v>51.6</v>
      </c>
    </row>
    <row r="749" spans="1:8">
      <c r="A749" s="37">
        <v>16</v>
      </c>
      <c r="B749" s="54" t="s">
        <v>14</v>
      </c>
      <c r="C749" s="37">
        <v>15</v>
      </c>
      <c r="D749" s="37"/>
      <c r="E749" s="77">
        <v>1.94</v>
      </c>
      <c r="F749" s="77">
        <v>3.27</v>
      </c>
      <c r="G749" s="77">
        <v>0.28999999999999998</v>
      </c>
      <c r="H749" s="55">
        <v>38.4</v>
      </c>
    </row>
    <row r="750" spans="1:8" ht="31.5">
      <c r="A750" s="37">
        <v>175.04</v>
      </c>
      <c r="B750" s="33" t="s">
        <v>197</v>
      </c>
      <c r="C750" s="34">
        <v>160</v>
      </c>
      <c r="D750" s="34"/>
      <c r="E750" s="35">
        <v>5.9</v>
      </c>
      <c r="F750" s="35">
        <v>8.31</v>
      </c>
      <c r="G750" s="35">
        <v>30.22</v>
      </c>
      <c r="H750" s="35">
        <v>219.39</v>
      </c>
    </row>
    <row r="751" spans="1:8">
      <c r="A751" s="37">
        <v>378</v>
      </c>
      <c r="B751" s="54" t="s">
        <v>135</v>
      </c>
      <c r="C751" s="37">
        <v>200</v>
      </c>
      <c r="D751" s="37"/>
      <c r="E751" s="77">
        <v>1.61</v>
      </c>
      <c r="F751" s="77">
        <v>1.39</v>
      </c>
      <c r="G751" s="77">
        <v>13.76</v>
      </c>
      <c r="H751" s="77">
        <v>74.34</v>
      </c>
    </row>
    <row r="752" spans="1:8">
      <c r="A752" s="37"/>
      <c r="B752" s="33" t="s">
        <v>18</v>
      </c>
      <c r="C752" s="34">
        <v>30</v>
      </c>
      <c r="D752" s="34"/>
      <c r="E752" s="35">
        <v>2.37</v>
      </c>
      <c r="F752" s="36">
        <v>0.3</v>
      </c>
      <c r="G752" s="35">
        <v>14.49</v>
      </c>
      <c r="H752" s="36">
        <v>70.5</v>
      </c>
    </row>
    <row r="753" spans="1:8">
      <c r="A753" s="37">
        <v>338</v>
      </c>
      <c r="B753" s="54" t="s">
        <v>35</v>
      </c>
      <c r="C753" s="37">
        <v>100</v>
      </c>
      <c r="D753" s="37"/>
      <c r="E753" s="55">
        <v>0.4</v>
      </c>
      <c r="F753" s="55">
        <v>0.3</v>
      </c>
      <c r="G753" s="55">
        <v>10.3</v>
      </c>
      <c r="H753" s="37">
        <v>47</v>
      </c>
    </row>
    <row r="754" spans="1:8">
      <c r="A754" s="31" t="s">
        <v>20</v>
      </c>
      <c r="B754" s="31"/>
      <c r="C754" s="42">
        <f>SUM(C748:C753)</f>
        <v>520</v>
      </c>
      <c r="D754" s="42"/>
      <c r="E754" s="43">
        <f>SUM(E748:E753)</f>
        <v>16.119999999999997</v>
      </c>
      <c r="F754" s="43">
        <f>SUM(F748:F753)</f>
        <v>17.490000000000002</v>
      </c>
      <c r="G754" s="43">
        <f>SUM(G748:G753)</f>
        <v>69.06</v>
      </c>
      <c r="H754" s="43">
        <f>SUM(H748:H753)</f>
        <v>501.23</v>
      </c>
    </row>
    <row r="755" spans="1:8">
      <c r="A755" s="31" t="s">
        <v>21</v>
      </c>
      <c r="B755" s="31"/>
      <c r="C755" s="31"/>
      <c r="D755" s="31"/>
      <c r="E755" s="31"/>
      <c r="F755" s="31"/>
      <c r="G755" s="31"/>
      <c r="H755" s="31"/>
    </row>
    <row r="756" spans="1:8">
      <c r="A756" s="37">
        <v>55</v>
      </c>
      <c r="B756" s="54" t="s">
        <v>62</v>
      </c>
      <c r="C756" s="37">
        <v>60</v>
      </c>
      <c r="D756" s="37"/>
      <c r="E756" s="77">
        <v>0.75</v>
      </c>
      <c r="F756" s="77">
        <v>5.0599999999999996</v>
      </c>
      <c r="G756" s="77">
        <v>3.72</v>
      </c>
      <c r="H756" s="77">
        <v>63.85</v>
      </c>
    </row>
    <row r="757" spans="1:8" ht="31.5">
      <c r="A757" s="37">
        <v>88</v>
      </c>
      <c r="B757" s="54" t="s">
        <v>113</v>
      </c>
      <c r="C757" s="37">
        <v>205</v>
      </c>
      <c r="D757" s="37"/>
      <c r="E757" s="77">
        <v>2.0099999999999998</v>
      </c>
      <c r="F757" s="77">
        <v>4.01</v>
      </c>
      <c r="G757" s="77">
        <v>9.48</v>
      </c>
      <c r="H757" s="55">
        <v>82.6</v>
      </c>
    </row>
    <row r="758" spans="1:8">
      <c r="A758" s="44">
        <v>291</v>
      </c>
      <c r="B758" s="45" t="s">
        <v>76</v>
      </c>
      <c r="C758" s="44">
        <v>200</v>
      </c>
      <c r="D758" s="44"/>
      <c r="E758" s="47">
        <v>26.19</v>
      </c>
      <c r="F758" s="47">
        <v>13.39</v>
      </c>
      <c r="G758" s="47">
        <v>35.82</v>
      </c>
      <c r="H758" s="47">
        <v>348.99</v>
      </c>
    </row>
    <row r="759" spans="1:8">
      <c r="A759" s="37">
        <v>342</v>
      </c>
      <c r="B759" s="54" t="s">
        <v>170</v>
      </c>
      <c r="C759" s="37">
        <v>200</v>
      </c>
      <c r="D759" s="37"/>
      <c r="E759" s="77">
        <v>0.16</v>
      </c>
      <c r="F759" s="77">
        <v>0.04</v>
      </c>
      <c r="G759" s="77">
        <v>15.42</v>
      </c>
      <c r="H759" s="55">
        <v>63.6</v>
      </c>
    </row>
    <row r="760" spans="1:8">
      <c r="A760" s="47"/>
      <c r="B760" s="49" t="s">
        <v>18</v>
      </c>
      <c r="C760" s="44">
        <v>40</v>
      </c>
      <c r="D760" s="44"/>
      <c r="E760" s="47">
        <v>3.16</v>
      </c>
      <c r="F760" s="48">
        <v>0.4</v>
      </c>
      <c r="G760" s="47">
        <v>19.32</v>
      </c>
      <c r="H760" s="44">
        <v>94</v>
      </c>
    </row>
    <row r="761" spans="1:8">
      <c r="A761" s="47"/>
      <c r="B761" s="49" t="s">
        <v>30</v>
      </c>
      <c r="C761" s="44">
        <v>50</v>
      </c>
      <c r="D761" s="44"/>
      <c r="E761" s="48">
        <v>3.3</v>
      </c>
      <c r="F761" s="48">
        <v>0.6</v>
      </c>
      <c r="G761" s="47">
        <v>19.829999999999998</v>
      </c>
      <c r="H761" s="44">
        <v>99</v>
      </c>
    </row>
    <row r="762" spans="1:8">
      <c r="A762" s="31" t="s">
        <v>31</v>
      </c>
      <c r="B762" s="31"/>
      <c r="C762" s="42">
        <f>SUM(C756:C761)</f>
        <v>755</v>
      </c>
      <c r="D762" s="42"/>
      <c r="E762" s="89">
        <f>SUM(E756:E761)</f>
        <v>35.57</v>
      </c>
      <c r="F762" s="89">
        <f>SUM(F756:F761)</f>
        <v>23.5</v>
      </c>
      <c r="G762" s="89">
        <f>SUM(G756:G761)</f>
        <v>103.58999999999999</v>
      </c>
      <c r="H762" s="89">
        <f>SUM(H756:H761)</f>
        <v>752.04</v>
      </c>
    </row>
    <row r="763" spans="1:8">
      <c r="A763" s="31" t="s">
        <v>32</v>
      </c>
      <c r="B763" s="31"/>
      <c r="C763" s="31"/>
      <c r="D763" s="31"/>
      <c r="E763" s="31"/>
      <c r="F763" s="31"/>
      <c r="G763" s="31"/>
      <c r="H763" s="31"/>
    </row>
    <row r="764" spans="1:8">
      <c r="A764" s="37"/>
      <c r="B764" s="54" t="s">
        <v>115</v>
      </c>
      <c r="C764" s="37">
        <v>100</v>
      </c>
      <c r="D764" s="37"/>
      <c r="E764" s="77">
        <v>6.9</v>
      </c>
      <c r="F764" s="77">
        <v>12.57</v>
      </c>
      <c r="G764" s="77">
        <v>76.87</v>
      </c>
      <c r="H764" s="77">
        <v>448</v>
      </c>
    </row>
    <row r="765" spans="1:8">
      <c r="A765" s="37">
        <v>377</v>
      </c>
      <c r="B765" s="54" t="s">
        <v>78</v>
      </c>
      <c r="C765" s="60">
        <v>200</v>
      </c>
      <c r="D765" s="60"/>
      <c r="E765" s="63">
        <v>0.06</v>
      </c>
      <c r="F765" s="63">
        <v>0.01</v>
      </c>
      <c r="G765" s="63">
        <v>11.19</v>
      </c>
      <c r="H765" s="63">
        <v>46.28</v>
      </c>
    </row>
    <row r="766" spans="1:8">
      <c r="A766" s="37">
        <v>338</v>
      </c>
      <c r="B766" s="54" t="s">
        <v>61</v>
      </c>
      <c r="C766" s="37">
        <v>100</v>
      </c>
      <c r="D766" s="37"/>
      <c r="E766" s="55">
        <v>0.4</v>
      </c>
      <c r="F766" s="55">
        <v>0.4</v>
      </c>
      <c r="G766" s="55">
        <v>9.8000000000000007</v>
      </c>
      <c r="H766" s="37">
        <v>47</v>
      </c>
    </row>
    <row r="767" spans="1:8">
      <c r="A767" s="31" t="s">
        <v>36</v>
      </c>
      <c r="B767" s="31"/>
      <c r="C767" s="42">
        <f>SUM(C764:C766)</f>
        <v>400</v>
      </c>
      <c r="D767" s="42"/>
      <c r="E767" s="43">
        <f>SUM(E764:E766)</f>
        <v>7.36</v>
      </c>
      <c r="F767" s="43">
        <f>SUM(F764:F766)</f>
        <v>12.98</v>
      </c>
      <c r="G767" s="43">
        <f>SUM(G764:G766)</f>
        <v>97.86</v>
      </c>
      <c r="H767" s="43">
        <f>SUM(H764:H766)</f>
        <v>541.28</v>
      </c>
    </row>
    <row r="768" spans="1:8">
      <c r="A768" s="56" t="s">
        <v>37</v>
      </c>
      <c r="B768" s="56"/>
      <c r="C768" s="56"/>
      <c r="D768" s="56"/>
      <c r="E768" s="56"/>
      <c r="F768" s="56"/>
      <c r="G768" s="56"/>
      <c r="H768" s="56"/>
    </row>
    <row r="769" spans="1:8">
      <c r="A769" s="83" t="s">
        <v>71</v>
      </c>
      <c r="B769" s="79" t="s">
        <v>72</v>
      </c>
      <c r="C769" s="46">
        <v>60</v>
      </c>
      <c r="D769" s="46"/>
      <c r="E769" s="72">
        <v>1.66</v>
      </c>
      <c r="F769" s="72">
        <v>4.5</v>
      </c>
      <c r="G769" s="72">
        <v>7.01</v>
      </c>
      <c r="H769" s="72">
        <f>G769*4+F769*9+E769*4</f>
        <v>75.179999999999993</v>
      </c>
    </row>
    <row r="770" spans="1:8">
      <c r="A770" s="60">
        <v>214</v>
      </c>
      <c r="B770" s="61" t="s">
        <v>143</v>
      </c>
      <c r="C770" s="60">
        <v>200</v>
      </c>
      <c r="D770" s="60"/>
      <c r="E770" s="63">
        <v>14.06</v>
      </c>
      <c r="F770" s="63">
        <v>10.96</v>
      </c>
      <c r="G770" s="63">
        <v>20.66</v>
      </c>
      <c r="H770" s="63">
        <v>237.07</v>
      </c>
    </row>
    <row r="771" spans="1:8">
      <c r="A771" s="60">
        <v>378</v>
      </c>
      <c r="B771" s="61" t="s">
        <v>135</v>
      </c>
      <c r="C771" s="60">
        <v>200</v>
      </c>
      <c r="D771" s="60"/>
      <c r="E771" s="63">
        <v>1.61</v>
      </c>
      <c r="F771" s="63">
        <v>1.39</v>
      </c>
      <c r="G771" s="63">
        <v>13.76</v>
      </c>
      <c r="H771" s="63">
        <v>74.34</v>
      </c>
    </row>
    <row r="772" spans="1:8">
      <c r="A772" s="60"/>
      <c r="B772" s="61" t="s">
        <v>18</v>
      </c>
      <c r="C772" s="60">
        <v>50</v>
      </c>
      <c r="D772" s="60"/>
      <c r="E772" s="63">
        <v>3.95</v>
      </c>
      <c r="F772" s="64">
        <v>0.5</v>
      </c>
      <c r="G772" s="63">
        <v>24.15</v>
      </c>
      <c r="H772" s="64">
        <v>117.5</v>
      </c>
    </row>
    <row r="773" spans="1:8">
      <c r="A773" s="56" t="s">
        <v>43</v>
      </c>
      <c r="B773" s="56"/>
      <c r="C773" s="65">
        <f>SUM(C769:C772)</f>
        <v>510</v>
      </c>
      <c r="D773" s="65"/>
      <c r="E773" s="66">
        <f>SUM(E769:E772)</f>
        <v>21.28</v>
      </c>
      <c r="F773" s="66">
        <f>SUM(F769:F772)</f>
        <v>17.350000000000001</v>
      </c>
      <c r="G773" s="66">
        <f>SUM(G769:G772)</f>
        <v>65.58</v>
      </c>
      <c r="H773" s="66">
        <f>SUM(H769:H772)</f>
        <v>504.09000000000003</v>
      </c>
    </row>
    <row r="774" spans="1:8">
      <c r="A774" s="56" t="s">
        <v>44</v>
      </c>
      <c r="B774" s="56"/>
      <c r="C774" s="56"/>
      <c r="D774" s="56"/>
      <c r="E774" s="56"/>
      <c r="F774" s="56"/>
      <c r="G774" s="56"/>
      <c r="H774" s="56"/>
    </row>
    <row r="775" spans="1:8">
      <c r="A775" s="60">
        <v>376.03</v>
      </c>
      <c r="B775" s="61" t="s">
        <v>65</v>
      </c>
      <c r="C775" s="60">
        <v>200</v>
      </c>
      <c r="D775" s="60"/>
      <c r="E775" s="64">
        <v>5.8</v>
      </c>
      <c r="F775" s="60">
        <v>5</v>
      </c>
      <c r="G775" s="60">
        <v>8</v>
      </c>
      <c r="H775" s="60">
        <v>106</v>
      </c>
    </row>
    <row r="776" spans="1:8">
      <c r="A776" s="60"/>
      <c r="B776" s="70" t="s">
        <v>66</v>
      </c>
      <c r="C776" s="71">
        <v>21</v>
      </c>
      <c r="D776" s="71"/>
      <c r="E776" s="84">
        <v>0.74</v>
      </c>
      <c r="F776" s="84">
        <v>7.35</v>
      </c>
      <c r="G776" s="84">
        <v>11.34</v>
      </c>
      <c r="H776" s="73">
        <v>115.5</v>
      </c>
    </row>
    <row r="777" spans="1:8">
      <c r="A777" s="56" t="s">
        <v>47</v>
      </c>
      <c r="B777" s="56"/>
      <c r="C777" s="65">
        <f>SUM(C775:C776)</f>
        <v>221</v>
      </c>
      <c r="D777" s="65"/>
      <c r="E777" s="66">
        <f>SUM(E775:E776)</f>
        <v>6.54</v>
      </c>
      <c r="F777" s="66">
        <f>SUM(F775:F776)</f>
        <v>12.35</v>
      </c>
      <c r="G777" s="66">
        <f>SUM(G775:G776)</f>
        <v>19.34</v>
      </c>
      <c r="H777" s="66">
        <f>SUM(H775:H776)</f>
        <v>221.5</v>
      </c>
    </row>
    <row r="778" spans="1:8">
      <c r="A778" s="31" t="s">
        <v>48</v>
      </c>
      <c r="B778" s="31"/>
      <c r="C778" s="74">
        <f>C777+C773+C767+C762+C754</f>
        <v>2406</v>
      </c>
      <c r="D778" s="74"/>
      <c r="E778" s="100">
        <f>E777+E773+E767+E762+E754</f>
        <v>86.87</v>
      </c>
      <c r="F778" s="100">
        <f>F777+F773+F767+F762+F754</f>
        <v>83.670000000000016</v>
      </c>
      <c r="G778" s="100">
        <f>G777+G773+G767+G762+G754</f>
        <v>355.43</v>
      </c>
      <c r="H778" s="100">
        <f>H777+H773+H767+H762+H754</f>
        <v>2520.14</v>
      </c>
    </row>
    <row r="779" spans="1:8">
      <c r="A779" s="22"/>
      <c r="B779" s="23"/>
      <c r="C779" s="23"/>
      <c r="D779" s="23"/>
      <c r="E779" s="23"/>
      <c r="F779" s="23"/>
      <c r="G779" s="23"/>
      <c r="H779" s="23"/>
    </row>
    <row r="780" spans="1:8" ht="15">
      <c r="A780" s="26"/>
      <c r="B780" s="26"/>
      <c r="C780" s="26"/>
      <c r="D780" s="26"/>
      <c r="E780" s="26"/>
      <c r="F780" s="26"/>
      <c r="G780" s="26"/>
      <c r="H780" s="26"/>
    </row>
    <row r="781" spans="1:8">
      <c r="A781" s="24" t="s">
        <v>4</v>
      </c>
      <c r="B781" s="25">
        <v>21</v>
      </c>
      <c r="C781" s="25"/>
      <c r="D781" s="25"/>
      <c r="E781" s="25"/>
      <c r="F781" s="26"/>
      <c r="G781" s="26"/>
      <c r="H781" s="26"/>
    </row>
    <row r="782" spans="1:8">
      <c r="A782" s="27" t="s">
        <v>5</v>
      </c>
      <c r="B782" s="28" t="s">
        <v>6</v>
      </c>
      <c r="C782" s="28" t="s">
        <v>7</v>
      </c>
      <c r="D782" s="29"/>
      <c r="E782" s="28" t="s">
        <v>8</v>
      </c>
      <c r="F782" s="28"/>
      <c r="G782" s="28"/>
      <c r="H782" s="28" t="s">
        <v>9</v>
      </c>
    </row>
    <row r="783" spans="1:8">
      <c r="A783" s="27"/>
      <c r="B783" s="28"/>
      <c r="C783" s="28"/>
      <c r="D783" s="29"/>
      <c r="E783" s="29" t="s">
        <v>10</v>
      </c>
      <c r="F783" s="29" t="s">
        <v>11</v>
      </c>
      <c r="G783" s="29" t="s">
        <v>12</v>
      </c>
      <c r="H783" s="28"/>
    </row>
    <row r="784" spans="1:8">
      <c r="A784" s="30">
        <v>1</v>
      </c>
      <c r="B784" s="30">
        <v>2</v>
      </c>
      <c r="C784" s="30">
        <v>3</v>
      </c>
      <c r="D784" s="30"/>
      <c r="E784" s="30">
        <v>4</v>
      </c>
      <c r="F784" s="30">
        <v>5</v>
      </c>
      <c r="G784" s="30">
        <v>6</v>
      </c>
      <c r="H784" s="30">
        <v>7</v>
      </c>
    </row>
    <row r="785" spans="1:8">
      <c r="A785" s="31" t="s">
        <v>13</v>
      </c>
      <c r="B785" s="31"/>
      <c r="C785" s="31"/>
      <c r="D785" s="31"/>
      <c r="E785" s="31"/>
      <c r="F785" s="31"/>
      <c r="G785" s="31"/>
      <c r="H785" s="31"/>
    </row>
    <row r="786" spans="1:8">
      <c r="A786" s="37">
        <v>14</v>
      </c>
      <c r="B786" s="54" t="s">
        <v>119</v>
      </c>
      <c r="C786" s="37">
        <v>10</v>
      </c>
      <c r="D786" s="37"/>
      <c r="E786" s="77">
        <v>0.08</v>
      </c>
      <c r="F786" s="77">
        <v>7.25</v>
      </c>
      <c r="G786" s="77">
        <v>0.13</v>
      </c>
      <c r="H786" s="77">
        <v>66.09</v>
      </c>
    </row>
    <row r="787" spans="1:8">
      <c r="A787" s="37">
        <v>209</v>
      </c>
      <c r="B787" s="54" t="s">
        <v>98</v>
      </c>
      <c r="C787" s="37">
        <v>40</v>
      </c>
      <c r="D787" s="37"/>
      <c r="E787" s="77">
        <v>5.08</v>
      </c>
      <c r="F787" s="55">
        <v>4.5999999999999996</v>
      </c>
      <c r="G787" s="77">
        <v>0.28000000000000003</v>
      </c>
      <c r="H787" s="55">
        <v>62.8</v>
      </c>
    </row>
    <row r="788" spans="1:8">
      <c r="A788" s="80">
        <v>173.05</v>
      </c>
      <c r="B788" s="79" t="s">
        <v>96</v>
      </c>
      <c r="C788" s="80">
        <v>150</v>
      </c>
      <c r="D788" s="80"/>
      <c r="E788" s="72">
        <v>6.23</v>
      </c>
      <c r="F788" s="72">
        <v>7.79</v>
      </c>
      <c r="G788" s="72">
        <v>44.82</v>
      </c>
      <c r="H788" s="72">
        <v>274.38</v>
      </c>
    </row>
    <row r="789" spans="1:8">
      <c r="A789" s="37">
        <v>382</v>
      </c>
      <c r="B789" s="54" t="s">
        <v>34</v>
      </c>
      <c r="C789" s="37">
        <v>200</v>
      </c>
      <c r="D789" s="37"/>
      <c r="E789" s="77">
        <v>3.99</v>
      </c>
      <c r="F789" s="77">
        <v>3.17</v>
      </c>
      <c r="G789" s="77">
        <v>16.34</v>
      </c>
      <c r="H789" s="77">
        <v>111.18</v>
      </c>
    </row>
    <row r="790" spans="1:8">
      <c r="A790" s="37"/>
      <c r="B790" s="33" t="s">
        <v>18</v>
      </c>
      <c r="C790" s="34">
        <v>30</v>
      </c>
      <c r="D790" s="34"/>
      <c r="E790" s="35">
        <v>2.37</v>
      </c>
      <c r="F790" s="36">
        <v>0.3</v>
      </c>
      <c r="G790" s="35">
        <v>14.49</v>
      </c>
      <c r="H790" s="36">
        <v>70.5</v>
      </c>
    </row>
    <row r="791" spans="1:8">
      <c r="A791" s="37">
        <v>338</v>
      </c>
      <c r="B791" s="54" t="s">
        <v>61</v>
      </c>
      <c r="C791" s="37">
        <v>100</v>
      </c>
      <c r="D791" s="37"/>
      <c r="E791" s="55">
        <v>0.4</v>
      </c>
      <c r="F791" s="55">
        <v>0.4</v>
      </c>
      <c r="G791" s="55">
        <v>9.8000000000000007</v>
      </c>
      <c r="H791" s="37">
        <v>47</v>
      </c>
    </row>
    <row r="792" spans="1:8">
      <c r="A792" s="31" t="s">
        <v>20</v>
      </c>
      <c r="B792" s="31"/>
      <c r="C792" s="42">
        <f>SUM(C786:C791)</f>
        <v>530</v>
      </c>
      <c r="D792" s="42"/>
      <c r="E792" s="43">
        <f>SUM(E786:E791)</f>
        <v>18.149999999999999</v>
      </c>
      <c r="F792" s="43">
        <f>SUM(F786:F791)</f>
        <v>23.51</v>
      </c>
      <c r="G792" s="43">
        <f>SUM(G786:G791)</f>
        <v>85.859999999999985</v>
      </c>
      <c r="H792" s="43">
        <f>SUM(H786:H791)</f>
        <v>631.95000000000005</v>
      </c>
    </row>
    <row r="793" spans="1:8">
      <c r="A793" s="31" t="s">
        <v>21</v>
      </c>
      <c r="B793" s="31"/>
      <c r="C793" s="31"/>
      <c r="D793" s="31"/>
      <c r="E793" s="31"/>
      <c r="F793" s="31"/>
      <c r="G793" s="31"/>
      <c r="H793" s="31"/>
    </row>
    <row r="794" spans="1:8">
      <c r="A794" s="44" t="s">
        <v>52</v>
      </c>
      <c r="B794" s="49" t="s">
        <v>53</v>
      </c>
      <c r="C794" s="44">
        <v>60</v>
      </c>
      <c r="D794" s="44"/>
      <c r="E794" s="47">
        <v>1.01</v>
      </c>
      <c r="F794" s="48">
        <v>4.0999999999999996</v>
      </c>
      <c r="G794" s="47">
        <v>2.98</v>
      </c>
      <c r="H794" s="47">
        <v>53.15</v>
      </c>
    </row>
    <row r="795" spans="1:8">
      <c r="A795" s="44" t="s">
        <v>54</v>
      </c>
      <c r="B795" s="49" t="s">
        <v>102</v>
      </c>
      <c r="C795" s="37">
        <v>200</v>
      </c>
      <c r="D795" s="37"/>
      <c r="E795" s="77">
        <v>4.09</v>
      </c>
      <c r="F795" s="55">
        <v>4.29</v>
      </c>
      <c r="G795" s="77">
        <v>15.2</v>
      </c>
      <c r="H795" s="77">
        <v>115.89</v>
      </c>
    </row>
    <row r="796" spans="1:8">
      <c r="A796" s="37">
        <v>259.01</v>
      </c>
      <c r="B796" s="54" t="s">
        <v>198</v>
      </c>
      <c r="C796" s="37">
        <v>200</v>
      </c>
      <c r="D796" s="37"/>
      <c r="E796" s="77">
        <v>21.18</v>
      </c>
      <c r="F796" s="77">
        <v>16.43</v>
      </c>
      <c r="G796" s="77">
        <v>22.45</v>
      </c>
      <c r="H796" s="77">
        <v>323.02</v>
      </c>
    </row>
    <row r="797" spans="1:8">
      <c r="A797" s="37">
        <v>342.01</v>
      </c>
      <c r="B797" s="54" t="s">
        <v>114</v>
      </c>
      <c r="C797" s="37">
        <v>200</v>
      </c>
      <c r="D797" s="37"/>
      <c r="E797" s="77">
        <v>0.16</v>
      </c>
      <c r="F797" s="77">
        <v>0.16</v>
      </c>
      <c r="G797" s="55">
        <v>14.9</v>
      </c>
      <c r="H797" s="77">
        <v>62.69</v>
      </c>
    </row>
    <row r="798" spans="1:8">
      <c r="A798" s="47"/>
      <c r="B798" s="49" t="s">
        <v>18</v>
      </c>
      <c r="C798" s="44">
        <v>40</v>
      </c>
      <c r="D798" s="44"/>
      <c r="E798" s="47">
        <v>3.16</v>
      </c>
      <c r="F798" s="48">
        <v>0.4</v>
      </c>
      <c r="G798" s="47">
        <v>19.32</v>
      </c>
      <c r="H798" s="44">
        <v>94</v>
      </c>
    </row>
    <row r="799" spans="1:8">
      <c r="A799" s="47"/>
      <c r="B799" s="49" t="s">
        <v>30</v>
      </c>
      <c r="C799" s="44">
        <v>50</v>
      </c>
      <c r="D799" s="44"/>
      <c r="E799" s="48">
        <v>3.3</v>
      </c>
      <c r="F799" s="48">
        <v>0.6</v>
      </c>
      <c r="G799" s="47">
        <v>19.829999999999998</v>
      </c>
      <c r="H799" s="44">
        <v>99</v>
      </c>
    </row>
    <row r="800" spans="1:8">
      <c r="A800" s="31" t="s">
        <v>31</v>
      </c>
      <c r="B800" s="31"/>
      <c r="C800" s="42">
        <f>SUM(C794:C799)</f>
        <v>750</v>
      </c>
      <c r="D800" s="42"/>
      <c r="E800" s="43">
        <f>SUM(E794:E799)</f>
        <v>32.9</v>
      </c>
      <c r="F800" s="147">
        <f>SUM(F794:F799)</f>
        <v>25.98</v>
      </c>
      <c r="G800" s="147">
        <f>SUM(G794:G799)</f>
        <v>94.679999999999993</v>
      </c>
      <c r="H800" s="147">
        <f>SUM(H794:H799)</f>
        <v>747.75</v>
      </c>
    </row>
    <row r="801" spans="1:8">
      <c r="A801" s="31" t="s">
        <v>32</v>
      </c>
      <c r="B801" s="31"/>
      <c r="C801" s="31"/>
      <c r="D801" s="31"/>
      <c r="E801" s="31"/>
      <c r="F801" s="31"/>
      <c r="G801" s="31"/>
      <c r="H801" s="31"/>
    </row>
    <row r="802" spans="1:8">
      <c r="A802" s="37">
        <v>421</v>
      </c>
      <c r="B802" s="54" t="s">
        <v>123</v>
      </c>
      <c r="C802" s="37">
        <v>75</v>
      </c>
      <c r="D802" s="37"/>
      <c r="E802" s="77">
        <v>4.78</v>
      </c>
      <c r="F802" s="77">
        <v>8.35</v>
      </c>
      <c r="G802" s="77">
        <v>33.65</v>
      </c>
      <c r="H802" s="55">
        <v>229.5</v>
      </c>
    </row>
    <row r="803" spans="1:8">
      <c r="A803" s="37">
        <v>377</v>
      </c>
      <c r="B803" s="54" t="s">
        <v>126</v>
      </c>
      <c r="C803" s="37">
        <v>200</v>
      </c>
      <c r="D803" s="37"/>
      <c r="E803" s="77">
        <v>0.06</v>
      </c>
      <c r="F803" s="77">
        <v>0.01</v>
      </c>
      <c r="G803" s="77">
        <v>11.19</v>
      </c>
      <c r="H803" s="77">
        <v>46.28</v>
      </c>
    </row>
    <row r="804" spans="1:8">
      <c r="A804" s="37">
        <v>338</v>
      </c>
      <c r="B804" s="54" t="s">
        <v>35</v>
      </c>
      <c r="C804" s="37">
        <v>100</v>
      </c>
      <c r="D804" s="37"/>
      <c r="E804" s="55">
        <v>0.4</v>
      </c>
      <c r="F804" s="55">
        <v>0.3</v>
      </c>
      <c r="G804" s="55">
        <v>10.3</v>
      </c>
      <c r="H804" s="37">
        <v>47</v>
      </c>
    </row>
    <row r="805" spans="1:8">
      <c r="A805" s="31" t="s">
        <v>36</v>
      </c>
      <c r="B805" s="31"/>
      <c r="C805" s="42">
        <f>SUM(C802:C804)</f>
        <v>375</v>
      </c>
      <c r="D805" s="42"/>
      <c r="E805" s="43">
        <f>SUM(E802:E804)</f>
        <v>5.24</v>
      </c>
      <c r="F805" s="43">
        <f>SUM(F802:F804)</f>
        <v>8.66</v>
      </c>
      <c r="G805" s="43">
        <f>SUM(G802:G804)</f>
        <v>55.14</v>
      </c>
      <c r="H805" s="43">
        <f>SUM(H802:H804)</f>
        <v>322.77999999999997</v>
      </c>
    </row>
    <row r="806" spans="1:8">
      <c r="A806" s="56" t="s">
        <v>37</v>
      </c>
      <c r="B806" s="56"/>
      <c r="C806" s="56"/>
      <c r="D806" s="56"/>
      <c r="E806" s="56"/>
      <c r="F806" s="56"/>
      <c r="G806" s="56"/>
      <c r="H806" s="56"/>
    </row>
    <row r="807" spans="1:8">
      <c r="A807" s="131" t="s">
        <v>199</v>
      </c>
      <c r="B807" s="127" t="s">
        <v>200</v>
      </c>
      <c r="C807" s="131">
        <v>60</v>
      </c>
      <c r="D807" s="131"/>
      <c r="E807" s="148">
        <v>0.8</v>
      </c>
      <c r="F807" s="148">
        <v>3.0609999999999999</v>
      </c>
      <c r="G807" s="148">
        <v>4.1900000000000004</v>
      </c>
      <c r="H807" s="148">
        <v>47.54</v>
      </c>
    </row>
    <row r="808" spans="1:8">
      <c r="A808" s="60">
        <v>211</v>
      </c>
      <c r="B808" s="61" t="s">
        <v>83</v>
      </c>
      <c r="C808" s="60">
        <v>200</v>
      </c>
      <c r="D808" s="60"/>
      <c r="E808" s="63">
        <v>18.41</v>
      </c>
      <c r="F808" s="63">
        <v>16.28</v>
      </c>
      <c r="G808" s="63">
        <v>3.82</v>
      </c>
      <c r="H808" s="63">
        <v>236.66</v>
      </c>
    </row>
    <row r="809" spans="1:8">
      <c r="A809" s="60">
        <v>376</v>
      </c>
      <c r="B809" s="61" t="s">
        <v>42</v>
      </c>
      <c r="C809" s="60">
        <v>200</v>
      </c>
      <c r="D809" s="60"/>
      <c r="E809" s="62"/>
      <c r="F809" s="62"/>
      <c r="G809" s="63">
        <v>11.09</v>
      </c>
      <c r="H809" s="63">
        <v>44.34</v>
      </c>
    </row>
    <row r="810" spans="1:8">
      <c r="A810" s="60"/>
      <c r="B810" s="61" t="s">
        <v>18</v>
      </c>
      <c r="C810" s="60">
        <v>50</v>
      </c>
      <c r="D810" s="60"/>
      <c r="E810" s="63">
        <v>3.95</v>
      </c>
      <c r="F810" s="64">
        <v>0.5</v>
      </c>
      <c r="G810" s="63">
        <v>24.15</v>
      </c>
      <c r="H810" s="64">
        <v>117.5</v>
      </c>
    </row>
    <row r="811" spans="1:8">
      <c r="A811" s="56" t="s">
        <v>43</v>
      </c>
      <c r="B811" s="56"/>
      <c r="C811" s="65">
        <f>SUM(C807:C810)</f>
        <v>510</v>
      </c>
      <c r="D811" s="65"/>
      <c r="E811" s="66">
        <f>SUM(E807:E810)</f>
        <v>23.16</v>
      </c>
      <c r="F811" s="66">
        <f>SUM(F807:F810)</f>
        <v>19.841000000000001</v>
      </c>
      <c r="G811" s="66">
        <f>SUM(G807:G810)</f>
        <v>43.25</v>
      </c>
      <c r="H811" s="66">
        <f>SUM(H807:H810)</f>
        <v>446.03999999999996</v>
      </c>
    </row>
    <row r="812" spans="1:8">
      <c r="A812" s="56" t="s">
        <v>44</v>
      </c>
      <c r="B812" s="56"/>
      <c r="C812" s="56"/>
      <c r="D812" s="56"/>
      <c r="E812" s="56"/>
      <c r="F812" s="56"/>
      <c r="G812" s="56"/>
      <c r="H812" s="56"/>
    </row>
    <row r="813" spans="1:8">
      <c r="A813" s="60">
        <v>376.02</v>
      </c>
      <c r="B813" s="61" t="s">
        <v>85</v>
      </c>
      <c r="C813" s="60">
        <v>200</v>
      </c>
      <c r="D813" s="60"/>
      <c r="E813" s="64">
        <v>5.8</v>
      </c>
      <c r="F813" s="60">
        <v>5</v>
      </c>
      <c r="G813" s="64">
        <v>9.6</v>
      </c>
      <c r="H813" s="60">
        <v>108</v>
      </c>
    </row>
    <row r="814" spans="1:8">
      <c r="A814" s="60"/>
      <c r="B814" s="70" t="s">
        <v>46</v>
      </c>
      <c r="C814" s="71">
        <v>22</v>
      </c>
      <c r="D814" s="71"/>
      <c r="E814" s="72">
        <v>0.45</v>
      </c>
      <c r="F814" s="72">
        <v>2.86</v>
      </c>
      <c r="G814" s="72">
        <v>10.43</v>
      </c>
      <c r="H814" s="73">
        <f>(E814+G814)*4+F814*9</f>
        <v>69.259999999999991</v>
      </c>
    </row>
    <row r="815" spans="1:8">
      <c r="A815" s="56" t="s">
        <v>47</v>
      </c>
      <c r="B815" s="56"/>
      <c r="C815" s="65">
        <f>SUM(C813:C814)</f>
        <v>222</v>
      </c>
      <c r="D815" s="65"/>
      <c r="E815" s="66">
        <f>SUM(E813:E814)</f>
        <v>6.25</v>
      </c>
      <c r="F815" s="66">
        <f>SUM(F813:F814)</f>
        <v>7.8599999999999994</v>
      </c>
      <c r="G815" s="66">
        <f>SUM(G813:G814)</f>
        <v>20.03</v>
      </c>
      <c r="H815" s="66">
        <f>SUM(H813:H814)</f>
        <v>177.26</v>
      </c>
    </row>
    <row r="816" spans="1:8">
      <c r="A816" s="31" t="s">
        <v>48</v>
      </c>
      <c r="B816" s="31"/>
      <c r="C816" s="74">
        <f>C815+C811+C805+C800+C792</f>
        <v>2387</v>
      </c>
      <c r="D816" s="74"/>
      <c r="E816" s="100">
        <f>E815+E811+E805+E800+E792</f>
        <v>85.699999999999989</v>
      </c>
      <c r="F816" s="100">
        <f>F815+F811+F805+F800+F792</f>
        <v>85.851000000000013</v>
      </c>
      <c r="G816" s="100">
        <f>G815+G811+G805+G800+G792</f>
        <v>298.95999999999998</v>
      </c>
      <c r="H816" s="100">
        <f>H815+H811+H805+H800+H792</f>
        <v>2325.7799999999997</v>
      </c>
    </row>
    <row r="817" spans="1:8">
      <c r="A817" s="22"/>
      <c r="B817" s="23"/>
      <c r="C817" s="23"/>
      <c r="D817" s="23"/>
      <c r="E817" s="23"/>
      <c r="F817" s="23"/>
      <c r="G817" s="23"/>
      <c r="H817" s="23"/>
    </row>
    <row r="818" spans="1:8" ht="15">
      <c r="A818" s="26"/>
      <c r="B818" s="26"/>
      <c r="C818" s="26"/>
      <c r="D818" s="26"/>
      <c r="E818" s="26"/>
      <c r="F818" s="26"/>
      <c r="G818" s="26"/>
      <c r="H818" s="26"/>
    </row>
    <row r="819" spans="1:8">
      <c r="A819" s="24" t="s">
        <v>4</v>
      </c>
      <c r="B819" s="25">
        <v>22</v>
      </c>
      <c r="C819" s="25"/>
      <c r="D819" s="25"/>
      <c r="E819" s="25"/>
      <c r="F819" s="26"/>
      <c r="G819" s="26"/>
      <c r="H819" s="26"/>
    </row>
    <row r="820" spans="1:8">
      <c r="A820" s="27" t="s">
        <v>5</v>
      </c>
      <c r="B820" s="28" t="s">
        <v>6</v>
      </c>
      <c r="C820" s="28" t="s">
        <v>7</v>
      </c>
      <c r="D820" s="29"/>
      <c r="E820" s="28" t="s">
        <v>8</v>
      </c>
      <c r="F820" s="28"/>
      <c r="G820" s="28"/>
      <c r="H820" s="28" t="s">
        <v>9</v>
      </c>
    </row>
    <row r="821" spans="1:8">
      <c r="A821" s="27"/>
      <c r="B821" s="28"/>
      <c r="C821" s="28"/>
      <c r="D821" s="29"/>
      <c r="E821" s="29" t="s">
        <v>10</v>
      </c>
      <c r="F821" s="29" t="s">
        <v>11</v>
      </c>
      <c r="G821" s="29" t="s">
        <v>12</v>
      </c>
      <c r="H821" s="28"/>
    </row>
    <row r="822" spans="1:8">
      <c r="A822" s="30">
        <v>1</v>
      </c>
      <c r="B822" s="30">
        <v>2</v>
      </c>
      <c r="C822" s="30">
        <v>3</v>
      </c>
      <c r="D822" s="30"/>
      <c r="E822" s="30">
        <v>4</v>
      </c>
      <c r="F822" s="30">
        <v>5</v>
      </c>
      <c r="G822" s="30">
        <v>6</v>
      </c>
      <c r="H822" s="30">
        <v>7</v>
      </c>
    </row>
    <row r="823" spans="1:8">
      <c r="A823" s="31" t="s">
        <v>13</v>
      </c>
      <c r="B823" s="31"/>
      <c r="C823" s="31"/>
      <c r="D823" s="31"/>
      <c r="E823" s="31"/>
      <c r="F823" s="31"/>
      <c r="G823" s="31"/>
      <c r="H823" s="31"/>
    </row>
    <row r="824" spans="1:8">
      <c r="A824" s="67">
        <v>16</v>
      </c>
      <c r="B824" s="54" t="s">
        <v>49</v>
      </c>
      <c r="C824" s="37">
        <v>15</v>
      </c>
      <c r="D824" s="76"/>
      <c r="E824" s="55">
        <v>3.9</v>
      </c>
      <c r="F824" s="77">
        <v>3.92</v>
      </c>
      <c r="G824" s="78"/>
      <c r="H824" s="38">
        <v>11.09</v>
      </c>
    </row>
    <row r="825" spans="1:8">
      <c r="A825" s="67">
        <v>173.05</v>
      </c>
      <c r="B825" s="79" t="s">
        <v>50</v>
      </c>
      <c r="C825" s="80">
        <v>200</v>
      </c>
      <c r="D825" s="76"/>
      <c r="E825" s="73">
        <v>7.86</v>
      </c>
      <c r="F825" s="73">
        <v>11.33</v>
      </c>
      <c r="G825" s="73">
        <v>53.33</v>
      </c>
      <c r="H825" s="38">
        <v>14.49</v>
      </c>
    </row>
    <row r="826" spans="1:8">
      <c r="A826" s="67">
        <v>382</v>
      </c>
      <c r="B826" s="33" t="s">
        <v>34</v>
      </c>
      <c r="C826" s="32">
        <v>180</v>
      </c>
      <c r="D826" s="39"/>
      <c r="E826" s="38">
        <v>3.5</v>
      </c>
      <c r="F826" s="38">
        <v>2.9</v>
      </c>
      <c r="G826" s="38">
        <v>22.58</v>
      </c>
      <c r="H826" s="38">
        <v>129.87</v>
      </c>
    </row>
    <row r="827" spans="1:8">
      <c r="A827" s="67"/>
      <c r="B827" s="33" t="s">
        <v>18</v>
      </c>
      <c r="C827" s="34">
        <v>30</v>
      </c>
      <c r="D827" s="35"/>
      <c r="E827" s="35">
        <v>2.37</v>
      </c>
      <c r="F827" s="36">
        <v>0.3</v>
      </c>
      <c r="G827" s="35">
        <v>14.49</v>
      </c>
      <c r="H827" s="38">
        <f>G827*4+F827*9+E827*4</f>
        <v>70.14</v>
      </c>
    </row>
    <row r="828" spans="1:8">
      <c r="A828" s="67">
        <v>338.02</v>
      </c>
      <c r="B828" s="33" t="s">
        <v>51</v>
      </c>
      <c r="C828" s="32">
        <v>100</v>
      </c>
      <c r="D828" s="39"/>
      <c r="E828" s="41">
        <v>0.4</v>
      </c>
      <c r="F828" s="41">
        <v>0.3</v>
      </c>
      <c r="G828" s="41">
        <v>10.9</v>
      </c>
      <c r="H828" s="32">
        <v>42</v>
      </c>
    </row>
    <row r="829" spans="1:8">
      <c r="A829" s="31" t="s">
        <v>20</v>
      </c>
      <c r="B829" s="31"/>
      <c r="C829" s="42">
        <f>SUM(C824:C828)</f>
        <v>525</v>
      </c>
      <c r="D829" s="42"/>
      <c r="E829" s="43">
        <f>SUM(E824:E828)</f>
        <v>18.029999999999998</v>
      </c>
      <c r="F829" s="43">
        <f>SUM(F824:F828)</f>
        <v>18.75</v>
      </c>
      <c r="G829" s="43">
        <f>SUM(G824:G828)</f>
        <v>101.3</v>
      </c>
      <c r="H829" s="43">
        <f>SUM(H824:H828)</f>
        <v>267.58999999999997</v>
      </c>
    </row>
    <row r="830" spans="1:8">
      <c r="A830" s="31" t="s">
        <v>21</v>
      </c>
      <c r="B830" s="31"/>
      <c r="C830" s="31"/>
      <c r="D830" s="31"/>
      <c r="E830" s="31"/>
      <c r="F830" s="31"/>
      <c r="G830" s="31"/>
      <c r="H830" s="31"/>
    </row>
    <row r="831" spans="1:8" ht="31.5">
      <c r="A831" s="44"/>
      <c r="B831" s="127" t="s">
        <v>108</v>
      </c>
      <c r="C831" s="44">
        <v>60</v>
      </c>
      <c r="D831" s="46"/>
      <c r="E831" s="47">
        <v>1.89</v>
      </c>
      <c r="F831" s="47">
        <v>3.74</v>
      </c>
      <c r="G831" s="47">
        <v>7.12</v>
      </c>
      <c r="H831" s="47">
        <v>69.97</v>
      </c>
    </row>
    <row r="832" spans="1:8" ht="31.5">
      <c r="A832" s="44" t="s">
        <v>23</v>
      </c>
      <c r="B832" s="45" t="s">
        <v>24</v>
      </c>
      <c r="C832" s="57">
        <v>205</v>
      </c>
      <c r="D832" s="46"/>
      <c r="E832" s="59">
        <v>1.53</v>
      </c>
      <c r="F832" s="149">
        <v>4.9000000000000004</v>
      </c>
      <c r="G832" s="59">
        <v>7.94</v>
      </c>
      <c r="H832" s="59">
        <v>82.42</v>
      </c>
    </row>
    <row r="833" spans="1:8">
      <c r="A833" s="107">
        <v>294</v>
      </c>
      <c r="B833" s="129" t="s">
        <v>201</v>
      </c>
      <c r="C833" s="107">
        <v>90</v>
      </c>
      <c r="D833" s="83"/>
      <c r="E833" s="47">
        <v>12.16</v>
      </c>
      <c r="F833" s="47">
        <v>9.8000000000000007</v>
      </c>
      <c r="G833" s="47">
        <v>14.5</v>
      </c>
      <c r="H833" s="47">
        <v>133.99</v>
      </c>
    </row>
    <row r="834" spans="1:8">
      <c r="A834" s="44" t="s">
        <v>26</v>
      </c>
      <c r="B834" s="45" t="s">
        <v>133</v>
      </c>
      <c r="C834" s="44" t="s">
        <v>97</v>
      </c>
      <c r="D834" s="46"/>
      <c r="E834" s="48">
        <v>6.6</v>
      </c>
      <c r="F834" s="47">
        <v>4.3</v>
      </c>
      <c r="G834" s="48">
        <v>42.3</v>
      </c>
      <c r="H834" s="48">
        <v>235</v>
      </c>
    </row>
    <row r="835" spans="1:8">
      <c r="A835" s="44" t="s">
        <v>28</v>
      </c>
      <c r="B835" s="45" t="s">
        <v>202</v>
      </c>
      <c r="C835" s="44">
        <v>200</v>
      </c>
      <c r="D835" s="46"/>
      <c r="E835" s="47">
        <v>0.16</v>
      </c>
      <c r="F835" s="47">
        <v>0.04</v>
      </c>
      <c r="G835" s="47">
        <v>15.42</v>
      </c>
      <c r="H835" s="48">
        <v>63.6</v>
      </c>
    </row>
    <row r="836" spans="1:8">
      <c r="A836" s="47"/>
      <c r="B836" s="45" t="s">
        <v>18</v>
      </c>
      <c r="C836" s="44">
        <v>40</v>
      </c>
      <c r="D836" s="46"/>
      <c r="E836" s="47">
        <v>3.16</v>
      </c>
      <c r="F836" s="48">
        <v>0.4</v>
      </c>
      <c r="G836" s="47">
        <v>19.32</v>
      </c>
      <c r="H836" s="44">
        <v>94</v>
      </c>
    </row>
    <row r="837" spans="1:8">
      <c r="A837" s="47"/>
      <c r="B837" s="45" t="s">
        <v>30</v>
      </c>
      <c r="C837" s="44">
        <v>50</v>
      </c>
      <c r="D837" s="46"/>
      <c r="E837" s="48">
        <v>3.3</v>
      </c>
      <c r="F837" s="48">
        <v>0.6</v>
      </c>
      <c r="G837" s="47">
        <v>19.829999999999998</v>
      </c>
      <c r="H837" s="44">
        <v>99</v>
      </c>
    </row>
    <row r="838" spans="1:8">
      <c r="A838" s="141" t="s">
        <v>31</v>
      </c>
      <c r="B838" s="141"/>
      <c r="C838" s="51">
        <v>795</v>
      </c>
      <c r="D838" s="51"/>
      <c r="E838" s="53">
        <f>SUM(E831:E837)</f>
        <v>28.8</v>
      </c>
      <c r="F838" s="53">
        <f>SUM(F831:F837)</f>
        <v>23.78</v>
      </c>
      <c r="G838" s="53">
        <f>SUM(G831:G837)</f>
        <v>126.42999999999999</v>
      </c>
      <c r="H838" s="53">
        <f>SUM(H831:H837)</f>
        <v>777.98</v>
      </c>
    </row>
    <row r="839" spans="1:8">
      <c r="A839" s="31" t="s">
        <v>32</v>
      </c>
      <c r="B839" s="31"/>
      <c r="C839" s="31"/>
      <c r="D839" s="31"/>
      <c r="E839" s="31"/>
      <c r="F839" s="31"/>
      <c r="G839" s="31"/>
      <c r="H839" s="31"/>
    </row>
    <row r="840" spans="1:8">
      <c r="A840" s="37">
        <v>421</v>
      </c>
      <c r="B840" s="54" t="s">
        <v>33</v>
      </c>
      <c r="C840" s="37">
        <v>42</v>
      </c>
      <c r="D840" s="37"/>
      <c r="E840" s="41">
        <v>3.5</v>
      </c>
      <c r="F840" s="41">
        <v>4</v>
      </c>
      <c r="G840" s="41">
        <v>16</v>
      </c>
      <c r="H840" s="32">
        <v>110</v>
      </c>
    </row>
    <row r="841" spans="1:8">
      <c r="A841" s="37">
        <v>378</v>
      </c>
      <c r="B841" s="54" t="s">
        <v>60</v>
      </c>
      <c r="C841" s="37">
        <v>200</v>
      </c>
      <c r="D841" s="37"/>
      <c r="E841" s="77">
        <v>1.61</v>
      </c>
      <c r="F841" s="77">
        <v>1.39</v>
      </c>
      <c r="G841" s="77">
        <v>13.76</v>
      </c>
      <c r="H841" s="77">
        <v>74.34</v>
      </c>
    </row>
    <row r="842" spans="1:8">
      <c r="A842" s="37">
        <v>338</v>
      </c>
      <c r="B842" s="54" t="s">
        <v>35</v>
      </c>
      <c r="C842" s="37">
        <v>100</v>
      </c>
      <c r="D842" s="37"/>
      <c r="E842" s="55">
        <v>0.4</v>
      </c>
      <c r="F842" s="55">
        <v>0.3</v>
      </c>
      <c r="G842" s="55">
        <v>10.3</v>
      </c>
      <c r="H842" s="37">
        <v>47</v>
      </c>
    </row>
    <row r="843" spans="1:8">
      <c r="A843" s="31" t="s">
        <v>36</v>
      </c>
      <c r="B843" s="31"/>
      <c r="C843" s="42">
        <f>SUM(C840:C842)</f>
        <v>342</v>
      </c>
      <c r="D843" s="42"/>
      <c r="E843" s="43">
        <f>SUM(E840:E842)</f>
        <v>5.5100000000000007</v>
      </c>
      <c r="F843" s="43">
        <f>SUM(F840:F842)</f>
        <v>5.6899999999999995</v>
      </c>
      <c r="G843" s="43">
        <f>SUM(G840:G842)</f>
        <v>40.06</v>
      </c>
      <c r="H843" s="43">
        <f>SUM(H840:H842)</f>
        <v>231.34</v>
      </c>
    </row>
    <row r="844" spans="1:8">
      <c r="A844" s="56" t="s">
        <v>37</v>
      </c>
      <c r="B844" s="56"/>
      <c r="C844" s="56"/>
      <c r="D844" s="56"/>
      <c r="E844" s="56"/>
      <c r="F844" s="56"/>
      <c r="G844" s="56"/>
      <c r="H844" s="56"/>
    </row>
    <row r="845" spans="1:8">
      <c r="A845" s="60">
        <v>45</v>
      </c>
      <c r="B845" s="61" t="s">
        <v>53</v>
      </c>
      <c r="C845" s="60">
        <v>60</v>
      </c>
      <c r="D845" s="60"/>
      <c r="E845" s="63">
        <v>1.01</v>
      </c>
      <c r="F845" s="64">
        <v>4.0999999999999996</v>
      </c>
      <c r="G845" s="63">
        <v>2.98</v>
      </c>
      <c r="H845" s="63">
        <v>53.15</v>
      </c>
    </row>
    <row r="846" spans="1:8">
      <c r="A846" s="44">
        <v>268</v>
      </c>
      <c r="B846" s="49" t="s">
        <v>203</v>
      </c>
      <c r="C846" s="44">
        <v>90</v>
      </c>
      <c r="D846" s="44"/>
      <c r="E846" s="47">
        <v>13.24</v>
      </c>
      <c r="F846" s="47">
        <v>10.86</v>
      </c>
      <c r="G846" s="48">
        <v>12.6</v>
      </c>
      <c r="H846" s="47">
        <v>201.29</v>
      </c>
    </row>
    <row r="847" spans="1:8">
      <c r="A847" s="44">
        <v>487</v>
      </c>
      <c r="B847" s="49" t="s">
        <v>157</v>
      </c>
      <c r="C847" s="44">
        <v>150</v>
      </c>
      <c r="D847" s="44"/>
      <c r="E847" s="47">
        <v>3.17</v>
      </c>
      <c r="F847" s="48">
        <v>3.54</v>
      </c>
      <c r="G847" s="47">
        <v>24.617999999999999</v>
      </c>
      <c r="H847" s="47">
        <v>143.143</v>
      </c>
    </row>
    <row r="848" spans="1:8">
      <c r="A848" s="37">
        <v>377</v>
      </c>
      <c r="B848" s="54" t="s">
        <v>78</v>
      </c>
      <c r="C848" s="37">
        <v>200</v>
      </c>
      <c r="D848" s="37"/>
      <c r="E848" s="77">
        <v>0.06</v>
      </c>
      <c r="F848" s="77">
        <v>0.01</v>
      </c>
      <c r="G848" s="77">
        <v>11.19</v>
      </c>
      <c r="H848" s="77">
        <v>46.28</v>
      </c>
    </row>
    <row r="849" spans="1:8">
      <c r="A849" s="60"/>
      <c r="B849" s="61" t="s">
        <v>18</v>
      </c>
      <c r="C849" s="60">
        <v>50</v>
      </c>
      <c r="D849" s="60"/>
      <c r="E849" s="63">
        <v>3.95</v>
      </c>
      <c r="F849" s="64">
        <v>0.5</v>
      </c>
      <c r="G849" s="63">
        <v>24.15</v>
      </c>
      <c r="H849" s="64">
        <v>117.5</v>
      </c>
    </row>
    <row r="850" spans="1:8">
      <c r="A850" s="56" t="s">
        <v>43</v>
      </c>
      <c r="B850" s="56"/>
      <c r="C850" s="65">
        <f>SUM(C845:C849)</f>
        <v>550</v>
      </c>
      <c r="D850" s="65"/>
      <c r="E850" s="66">
        <f>SUM(E845:E849)</f>
        <v>21.43</v>
      </c>
      <c r="F850" s="66">
        <f>SUM(F845:F849)</f>
        <v>19.010000000000002</v>
      </c>
      <c r="G850" s="66">
        <f>SUM(G845:G849)</f>
        <v>75.537999999999997</v>
      </c>
      <c r="H850" s="66">
        <f>SUM(H845:H849)</f>
        <v>561.36299999999994</v>
      </c>
    </row>
    <row r="851" spans="1:8">
      <c r="A851" s="56" t="s">
        <v>44</v>
      </c>
      <c r="B851" s="56"/>
      <c r="C851" s="56"/>
      <c r="D851" s="56"/>
      <c r="E851" s="56"/>
      <c r="F851" s="56"/>
      <c r="G851" s="56"/>
      <c r="H851" s="56"/>
    </row>
    <row r="852" spans="1:8">
      <c r="A852" s="60">
        <v>376.03</v>
      </c>
      <c r="B852" s="61" t="s">
        <v>65</v>
      </c>
      <c r="C852" s="60">
        <v>200</v>
      </c>
      <c r="D852" s="60"/>
      <c r="E852" s="64">
        <v>5.8</v>
      </c>
      <c r="F852" s="60">
        <v>5</v>
      </c>
      <c r="G852" s="60">
        <v>8</v>
      </c>
      <c r="H852" s="60">
        <v>106</v>
      </c>
    </row>
    <row r="853" spans="1:8">
      <c r="A853" s="60"/>
      <c r="B853" s="70" t="s">
        <v>66</v>
      </c>
      <c r="C853" s="71">
        <v>21</v>
      </c>
      <c r="D853" s="71"/>
      <c r="E853" s="84">
        <v>0.74</v>
      </c>
      <c r="F853" s="84">
        <v>7.35</v>
      </c>
      <c r="G853" s="84">
        <v>11.34</v>
      </c>
      <c r="H853" s="73">
        <v>115.5</v>
      </c>
    </row>
    <row r="854" spans="1:8">
      <c r="A854" s="56" t="s">
        <v>47</v>
      </c>
      <c r="B854" s="56"/>
      <c r="C854" s="65">
        <f>SUM(C852:C853)</f>
        <v>221</v>
      </c>
      <c r="D854" s="65"/>
      <c r="E854" s="85">
        <f>SUM(E852:E853)</f>
        <v>6.54</v>
      </c>
      <c r="F854" s="85">
        <f>SUM(F852:F853)</f>
        <v>12.35</v>
      </c>
      <c r="G854" s="85">
        <f>SUM(G852:G853)</f>
        <v>19.34</v>
      </c>
      <c r="H854" s="85">
        <f>SUM(H852:H853)</f>
        <v>221.5</v>
      </c>
    </row>
    <row r="855" spans="1:8">
      <c r="A855" s="31" t="s">
        <v>48</v>
      </c>
      <c r="B855" s="31"/>
      <c r="C855" s="74">
        <f>C854+C850+C843+C838+C829</f>
        <v>2433</v>
      </c>
      <c r="D855" s="74"/>
      <c r="E855" s="100">
        <f>E854+E850+E843+E838+E829</f>
        <v>80.31</v>
      </c>
      <c r="F855" s="100">
        <f>F854+F850+F843+F838+F829</f>
        <v>79.58</v>
      </c>
      <c r="G855" s="100">
        <f>G854+G850+G843+G838+G829</f>
        <v>362.66800000000001</v>
      </c>
      <c r="H855" s="100">
        <f>H854+H850+H843+H838+H829</f>
        <v>2059.7730000000001</v>
      </c>
    </row>
    <row r="856" spans="1:8">
      <c r="A856" s="22"/>
      <c r="B856" s="23"/>
      <c r="C856" s="23"/>
      <c r="D856" s="23"/>
      <c r="E856" s="23"/>
      <c r="F856" s="23"/>
      <c r="G856" s="23"/>
      <c r="H856" s="23"/>
    </row>
    <row r="857" spans="1:8" ht="15">
      <c r="A857" s="26"/>
      <c r="B857" s="26"/>
      <c r="C857" s="26"/>
      <c r="D857" s="26"/>
      <c r="E857" s="26"/>
      <c r="F857" s="26"/>
      <c r="G857" s="26"/>
      <c r="H857" s="26"/>
    </row>
    <row r="858" spans="1:8">
      <c r="A858" s="24" t="s">
        <v>4</v>
      </c>
      <c r="B858" s="25">
        <v>23</v>
      </c>
      <c r="C858" s="25"/>
      <c r="D858" s="25"/>
      <c r="E858" s="25"/>
      <c r="F858" s="26"/>
      <c r="G858" s="26"/>
      <c r="H858" s="26"/>
    </row>
    <row r="859" spans="1:8">
      <c r="A859" s="27" t="s">
        <v>5</v>
      </c>
      <c r="B859" s="28" t="s">
        <v>6</v>
      </c>
      <c r="C859" s="28" t="s">
        <v>7</v>
      </c>
      <c r="D859" s="29"/>
      <c r="E859" s="28" t="s">
        <v>8</v>
      </c>
      <c r="F859" s="28"/>
      <c r="G859" s="28"/>
      <c r="H859" s="28" t="s">
        <v>9</v>
      </c>
    </row>
    <row r="860" spans="1:8">
      <c r="A860" s="27"/>
      <c r="B860" s="28"/>
      <c r="C860" s="28"/>
      <c r="D860" s="29"/>
      <c r="E860" s="29" t="s">
        <v>10</v>
      </c>
      <c r="F860" s="29" t="s">
        <v>11</v>
      </c>
      <c r="G860" s="29" t="s">
        <v>12</v>
      </c>
      <c r="H860" s="28"/>
    </row>
    <row r="861" spans="1:8">
      <c r="A861" s="30">
        <v>1</v>
      </c>
      <c r="B861" s="30">
        <v>2</v>
      </c>
      <c r="C861" s="30">
        <v>3</v>
      </c>
      <c r="D861" s="30"/>
      <c r="E861" s="30">
        <v>4</v>
      </c>
      <c r="F861" s="30">
        <v>5</v>
      </c>
      <c r="G861" s="30">
        <v>6</v>
      </c>
      <c r="H861" s="30">
        <v>7</v>
      </c>
    </row>
    <row r="862" spans="1:8">
      <c r="A862" s="31" t="s">
        <v>13</v>
      </c>
      <c r="B862" s="31"/>
      <c r="C862" s="31"/>
      <c r="D862" s="31"/>
      <c r="E862" s="31"/>
      <c r="F862" s="31"/>
      <c r="G862" s="31"/>
      <c r="H862" s="31"/>
    </row>
    <row r="863" spans="1:8">
      <c r="A863" s="37">
        <v>14</v>
      </c>
      <c r="B863" s="33" t="s">
        <v>153</v>
      </c>
      <c r="C863" s="34">
        <v>120</v>
      </c>
      <c r="D863" s="35"/>
      <c r="E863" s="36">
        <v>7.6</v>
      </c>
      <c r="F863" s="36">
        <v>3.9</v>
      </c>
      <c r="G863" s="36">
        <v>0</v>
      </c>
      <c r="H863" s="38">
        <v>118.3</v>
      </c>
    </row>
    <row r="864" spans="1:8">
      <c r="A864" s="37">
        <v>223.01</v>
      </c>
      <c r="B864" s="68" t="s">
        <v>111</v>
      </c>
      <c r="C864" s="150" t="s">
        <v>204</v>
      </c>
      <c r="D864" s="39"/>
      <c r="E864" s="16">
        <v>8.4</v>
      </c>
      <c r="F864" s="16">
        <v>11.08</v>
      </c>
      <c r="G864" s="16">
        <v>42.3</v>
      </c>
      <c r="H864" s="16">
        <f>G864*4+F864*9+E864*4</f>
        <v>302.52</v>
      </c>
    </row>
    <row r="865" spans="1:8">
      <c r="A865" s="37">
        <v>377</v>
      </c>
      <c r="B865" s="33" t="s">
        <v>78</v>
      </c>
      <c r="C865" s="142" t="s">
        <v>79</v>
      </c>
      <c r="D865" s="39"/>
      <c r="E865" s="143">
        <v>0.06</v>
      </c>
      <c r="F865" s="143">
        <v>0.01</v>
      </c>
      <c r="G865" s="143">
        <v>11.19</v>
      </c>
      <c r="H865" s="143">
        <v>46.28</v>
      </c>
    </row>
    <row r="866" spans="1:8">
      <c r="A866" s="37"/>
      <c r="B866" s="33" t="s">
        <v>18</v>
      </c>
      <c r="C866" s="32">
        <v>30</v>
      </c>
      <c r="D866" s="39"/>
      <c r="E866" s="38">
        <v>2.37</v>
      </c>
      <c r="F866" s="41">
        <v>0.3</v>
      </c>
      <c r="G866" s="38">
        <v>14.49</v>
      </c>
      <c r="H866" s="41">
        <v>70.5</v>
      </c>
    </row>
    <row r="867" spans="1:8">
      <c r="A867" s="37">
        <v>338</v>
      </c>
      <c r="B867" s="33" t="s">
        <v>51</v>
      </c>
      <c r="C867" s="32">
        <v>100</v>
      </c>
      <c r="D867" s="39"/>
      <c r="E867" s="41">
        <v>0.4</v>
      </c>
      <c r="F867" s="41">
        <v>0.4</v>
      </c>
      <c r="G867" s="41">
        <v>9.8000000000000007</v>
      </c>
      <c r="H867" s="32">
        <v>47</v>
      </c>
    </row>
    <row r="868" spans="1:8">
      <c r="A868" s="31" t="s">
        <v>20</v>
      </c>
      <c r="B868" s="31"/>
      <c r="C868" s="42">
        <v>650</v>
      </c>
      <c r="D868" s="42"/>
      <c r="E868" s="43">
        <f>SUM(E863:E867)</f>
        <v>18.829999999999998</v>
      </c>
      <c r="F868" s="43">
        <f>SUM(F863:F867)</f>
        <v>15.690000000000001</v>
      </c>
      <c r="G868" s="43">
        <f>SUM(G863:G867)</f>
        <v>77.779999999999987</v>
      </c>
      <c r="H868" s="43">
        <f>SUM(H863:H867)</f>
        <v>584.6</v>
      </c>
    </row>
    <row r="869" spans="1:8">
      <c r="A869" s="31" t="s">
        <v>21</v>
      </c>
      <c r="B869" s="31"/>
      <c r="C869" s="31"/>
      <c r="D869" s="31"/>
      <c r="E869" s="31"/>
      <c r="F869" s="31"/>
      <c r="G869" s="31"/>
      <c r="H869" s="31"/>
    </row>
    <row r="870" spans="1:8" ht="31.5">
      <c r="A870" s="44"/>
      <c r="B870" s="127" t="s">
        <v>205</v>
      </c>
      <c r="C870" s="44">
        <v>60</v>
      </c>
      <c r="D870" s="46"/>
      <c r="E870" s="47">
        <v>1.26</v>
      </c>
      <c r="F870" s="47">
        <v>3.11</v>
      </c>
      <c r="G870" s="47">
        <v>4.46</v>
      </c>
      <c r="H870" s="44">
        <v>51</v>
      </c>
    </row>
    <row r="871" spans="1:8">
      <c r="A871" s="44" t="s">
        <v>54</v>
      </c>
      <c r="B871" s="45" t="s">
        <v>74</v>
      </c>
      <c r="C871" s="44">
        <v>200</v>
      </c>
      <c r="D871" s="46"/>
      <c r="E871" s="48">
        <v>4.7</v>
      </c>
      <c r="F871" s="47">
        <v>4.3</v>
      </c>
      <c r="G871" s="47">
        <v>15.42</v>
      </c>
      <c r="H871" s="48">
        <v>102.7</v>
      </c>
    </row>
    <row r="872" spans="1:8">
      <c r="A872" s="35" t="s">
        <v>89</v>
      </c>
      <c r="B872" s="81" t="s">
        <v>206</v>
      </c>
      <c r="C872" s="34">
        <v>90</v>
      </c>
      <c r="D872" s="46"/>
      <c r="E872" s="35">
        <v>10.79</v>
      </c>
      <c r="F872" s="35">
        <v>16.170000000000002</v>
      </c>
      <c r="G872" s="35">
        <v>1.36</v>
      </c>
      <c r="H872" s="35">
        <v>194.16</v>
      </c>
    </row>
    <row r="873" spans="1:8">
      <c r="A873" s="44"/>
      <c r="B873" s="33" t="s">
        <v>148</v>
      </c>
      <c r="C873" s="34">
        <v>150</v>
      </c>
      <c r="D873" s="46"/>
      <c r="E873" s="35">
        <v>3.45</v>
      </c>
      <c r="F873" s="35">
        <v>4.1900000000000004</v>
      </c>
      <c r="G873" s="35">
        <v>18.96</v>
      </c>
      <c r="H873" s="35">
        <f>G873*4+F873*9+E873*4</f>
        <v>127.35000000000001</v>
      </c>
    </row>
    <row r="874" spans="1:8">
      <c r="A874" s="32" t="s">
        <v>207</v>
      </c>
      <c r="B874" s="33" t="s">
        <v>16</v>
      </c>
      <c r="C874" s="32" t="s">
        <v>17</v>
      </c>
      <c r="D874" s="83"/>
      <c r="E874" s="40"/>
      <c r="F874" s="40"/>
      <c r="G874" s="38">
        <v>11.09</v>
      </c>
      <c r="H874" s="38">
        <v>44.34</v>
      </c>
    </row>
    <row r="875" spans="1:8">
      <c r="A875" s="47"/>
      <c r="B875" s="45" t="s">
        <v>18</v>
      </c>
      <c r="C875" s="44">
        <v>40</v>
      </c>
      <c r="D875" s="46"/>
      <c r="E875" s="47">
        <v>3.16</v>
      </c>
      <c r="F875" s="48">
        <v>0.4</v>
      </c>
      <c r="G875" s="47">
        <v>19.32</v>
      </c>
      <c r="H875" s="44">
        <v>94</v>
      </c>
    </row>
    <row r="876" spans="1:8">
      <c r="A876" s="47"/>
      <c r="B876" s="45" t="s">
        <v>30</v>
      </c>
      <c r="C876" s="44">
        <v>50</v>
      </c>
      <c r="D876" s="46"/>
      <c r="E876" s="48">
        <v>3.3</v>
      </c>
      <c r="F876" s="48">
        <v>0.6</v>
      </c>
      <c r="G876" s="47">
        <v>19.829999999999998</v>
      </c>
      <c r="H876" s="44">
        <v>99</v>
      </c>
    </row>
    <row r="877" spans="1:8">
      <c r="A877" s="141" t="s">
        <v>31</v>
      </c>
      <c r="B877" s="141"/>
      <c r="C877" s="51">
        <v>790</v>
      </c>
      <c r="D877" s="51"/>
      <c r="E877" s="53">
        <f>SUM(E870:E876)</f>
        <v>26.66</v>
      </c>
      <c r="F877" s="53">
        <f>SUM(F870:F876)</f>
        <v>28.770000000000003</v>
      </c>
      <c r="G877" s="53">
        <f>SUM(G870:G876)</f>
        <v>90.440000000000012</v>
      </c>
      <c r="H877" s="53">
        <f>SUM(H870:H876)</f>
        <v>712.55000000000007</v>
      </c>
    </row>
    <row r="878" spans="1:8">
      <c r="A878" s="31" t="s">
        <v>32</v>
      </c>
      <c r="B878" s="31"/>
      <c r="C878" s="31"/>
      <c r="D878" s="31"/>
      <c r="E878" s="31"/>
      <c r="F878" s="31"/>
      <c r="G878" s="31"/>
      <c r="H878" s="31"/>
    </row>
    <row r="879" spans="1:8">
      <c r="A879" s="37"/>
      <c r="B879" s="54" t="s">
        <v>208</v>
      </c>
      <c r="C879" s="37">
        <v>75</v>
      </c>
      <c r="D879" s="37"/>
      <c r="E879" s="77">
        <v>7.64</v>
      </c>
      <c r="F879" s="77">
        <v>9.69</v>
      </c>
      <c r="G879" s="77">
        <v>32.28</v>
      </c>
      <c r="H879" s="77">
        <v>247.41</v>
      </c>
    </row>
    <row r="880" spans="1:8">
      <c r="A880" s="37">
        <v>378</v>
      </c>
      <c r="B880" s="54" t="s">
        <v>135</v>
      </c>
      <c r="C880" s="37">
        <v>200</v>
      </c>
      <c r="D880" s="37"/>
      <c r="E880" s="77">
        <v>1.61</v>
      </c>
      <c r="F880" s="77">
        <v>1.39</v>
      </c>
      <c r="G880" s="77">
        <v>13.76</v>
      </c>
      <c r="H880" s="77">
        <v>74.34</v>
      </c>
    </row>
    <row r="881" spans="1:8">
      <c r="A881" s="37">
        <v>338</v>
      </c>
      <c r="B881" s="54" t="s">
        <v>61</v>
      </c>
      <c r="C881" s="37">
        <v>100</v>
      </c>
      <c r="D881" s="37"/>
      <c r="E881" s="55">
        <v>0.4</v>
      </c>
      <c r="F881" s="55">
        <v>0.4</v>
      </c>
      <c r="G881" s="55">
        <v>9.8000000000000007</v>
      </c>
      <c r="H881" s="37">
        <v>47</v>
      </c>
    </row>
    <row r="882" spans="1:8">
      <c r="A882" s="31" t="s">
        <v>36</v>
      </c>
      <c r="B882" s="31"/>
      <c r="C882" s="42">
        <f>SUM(C879:C881)</f>
        <v>375</v>
      </c>
      <c r="D882" s="42"/>
      <c r="E882" s="43">
        <f>SUM(E879:E881)</f>
        <v>9.65</v>
      </c>
      <c r="F882" s="43">
        <f>SUM(F879:F881)</f>
        <v>11.48</v>
      </c>
      <c r="G882" s="43">
        <f>SUM(G879:G881)</f>
        <v>55.84</v>
      </c>
      <c r="H882" s="43">
        <f>SUM(H879:H881)</f>
        <v>368.75</v>
      </c>
    </row>
    <row r="883" spans="1:8">
      <c r="A883" s="56" t="s">
        <v>37</v>
      </c>
      <c r="B883" s="56"/>
      <c r="C883" s="56"/>
      <c r="D883" s="56"/>
      <c r="E883" s="56"/>
      <c r="F883" s="56"/>
      <c r="G883" s="56"/>
      <c r="H883" s="56"/>
    </row>
    <row r="884" spans="1:8">
      <c r="A884" s="44" t="s">
        <v>172</v>
      </c>
      <c r="B884" s="49" t="s">
        <v>62</v>
      </c>
      <c r="C884" s="60">
        <v>60</v>
      </c>
      <c r="D884" s="60"/>
      <c r="E884" s="63">
        <v>0.75</v>
      </c>
      <c r="F884" s="63">
        <v>5.0599999999999996</v>
      </c>
      <c r="G884" s="63">
        <v>3.72</v>
      </c>
      <c r="H884" s="63">
        <v>63.85</v>
      </c>
    </row>
    <row r="885" spans="1:8">
      <c r="A885" s="60">
        <v>229</v>
      </c>
      <c r="B885" s="61" t="s">
        <v>209</v>
      </c>
      <c r="C885" s="60">
        <v>90</v>
      </c>
      <c r="D885" s="60"/>
      <c r="E885" s="63">
        <v>12.67</v>
      </c>
      <c r="F885" s="63">
        <v>3.72</v>
      </c>
      <c r="G885" s="63">
        <v>2.21</v>
      </c>
      <c r="H885" s="63">
        <v>93.68</v>
      </c>
    </row>
    <row r="886" spans="1:8">
      <c r="A886" s="60">
        <v>125</v>
      </c>
      <c r="B886" s="61" t="s">
        <v>95</v>
      </c>
      <c r="C886" s="60">
        <v>150</v>
      </c>
      <c r="D886" s="60"/>
      <c r="E886" s="64">
        <v>3.1</v>
      </c>
      <c r="F886" s="63">
        <v>0.62</v>
      </c>
      <c r="G886" s="63">
        <v>25.27</v>
      </c>
      <c r="H886" s="63">
        <v>119.35</v>
      </c>
    </row>
    <row r="887" spans="1:8">
      <c r="A887" s="37">
        <v>376</v>
      </c>
      <c r="B887" s="54" t="s">
        <v>42</v>
      </c>
      <c r="C887" s="37">
        <v>200</v>
      </c>
      <c r="D887" s="37"/>
      <c r="E887" s="78"/>
      <c r="F887" s="78"/>
      <c r="G887" s="77">
        <v>11.09</v>
      </c>
      <c r="H887" s="77">
        <v>44.34</v>
      </c>
    </row>
    <row r="888" spans="1:8">
      <c r="A888" s="60"/>
      <c r="B888" s="61" t="s">
        <v>18</v>
      </c>
      <c r="C888" s="60">
        <v>50</v>
      </c>
      <c r="D888" s="60"/>
      <c r="E888" s="63">
        <v>3.95</v>
      </c>
      <c r="F888" s="64">
        <v>0.5</v>
      </c>
      <c r="G888" s="63">
        <v>24.15</v>
      </c>
      <c r="H888" s="64">
        <v>117.5</v>
      </c>
    </row>
    <row r="889" spans="1:8">
      <c r="A889" s="56" t="s">
        <v>43</v>
      </c>
      <c r="B889" s="56"/>
      <c r="C889" s="65">
        <f>SUM(C884:C888)</f>
        <v>550</v>
      </c>
      <c r="D889" s="65"/>
      <c r="E889" s="66">
        <f>SUM(E884:E888)</f>
        <v>20.47</v>
      </c>
      <c r="F889" s="66">
        <f>SUM(F884:F888)</f>
        <v>9.8999999999999986</v>
      </c>
      <c r="G889" s="66">
        <f>SUM(G884:G888)</f>
        <v>66.44</v>
      </c>
      <c r="H889" s="66">
        <f>SUM(H884:H888)</f>
        <v>438.72</v>
      </c>
    </row>
    <row r="890" spans="1:8">
      <c r="A890" s="56" t="s">
        <v>44</v>
      </c>
      <c r="B890" s="56"/>
      <c r="C890" s="56"/>
      <c r="D890" s="56"/>
      <c r="E890" s="56"/>
      <c r="F890" s="56"/>
      <c r="G890" s="56"/>
      <c r="H890" s="56"/>
    </row>
    <row r="891" spans="1:8">
      <c r="A891" s="60">
        <v>376.02</v>
      </c>
      <c r="B891" s="61" t="s">
        <v>85</v>
      </c>
      <c r="C891" s="60">
        <v>200</v>
      </c>
      <c r="D891" s="60"/>
      <c r="E891" s="64">
        <v>5.8</v>
      </c>
      <c r="F891" s="60">
        <v>5</v>
      </c>
      <c r="G891" s="64">
        <v>9.6</v>
      </c>
      <c r="H891" s="60">
        <v>108</v>
      </c>
    </row>
    <row r="892" spans="1:8">
      <c r="A892" s="60"/>
      <c r="B892" s="70" t="s">
        <v>46</v>
      </c>
      <c r="C892" s="71">
        <v>22</v>
      </c>
      <c r="D892" s="71"/>
      <c r="E892" s="72">
        <v>0.45</v>
      </c>
      <c r="F892" s="72">
        <v>2.86</v>
      </c>
      <c r="G892" s="72">
        <v>10.43</v>
      </c>
      <c r="H892" s="73">
        <f>(E892+G892)*4+F892*9</f>
        <v>69.259999999999991</v>
      </c>
    </row>
    <row r="893" spans="1:8">
      <c r="A893" s="56" t="s">
        <v>47</v>
      </c>
      <c r="B893" s="56"/>
      <c r="C893" s="65">
        <f>SUM(C891:C892)</f>
        <v>222</v>
      </c>
      <c r="D893" s="65"/>
      <c r="E893" s="85">
        <f>SUM(E891:E892)</f>
        <v>6.25</v>
      </c>
      <c r="F893" s="85">
        <f>SUM(F891:F892)</f>
        <v>7.8599999999999994</v>
      </c>
      <c r="G893" s="85">
        <f>SUM(G891:G892)</f>
        <v>20.03</v>
      </c>
      <c r="H893" s="85">
        <f>SUM(H891:H892)</f>
        <v>177.26</v>
      </c>
    </row>
    <row r="894" spans="1:8">
      <c r="A894" s="31" t="s">
        <v>48</v>
      </c>
      <c r="B894" s="31"/>
      <c r="C894" s="74">
        <f>C893+C889+C882+C877+C868</f>
        <v>2587</v>
      </c>
      <c r="D894" s="74"/>
      <c r="E894" s="100">
        <f>E893+E889+E882+E877+E868</f>
        <v>81.86</v>
      </c>
      <c r="F894" s="100">
        <f>F893+F889+F882+F877+F868</f>
        <v>73.7</v>
      </c>
      <c r="G894" s="100">
        <f>G893+G889+G882+G877+G868</f>
        <v>310.52999999999997</v>
      </c>
      <c r="H894" s="100">
        <f>H893+H889+H882+H877+H868</f>
        <v>2281.88</v>
      </c>
    </row>
    <row r="895" spans="1:8">
      <c r="A895" s="22"/>
      <c r="B895" s="23"/>
      <c r="C895" s="23"/>
      <c r="D895" s="23"/>
      <c r="E895" s="23"/>
      <c r="F895" s="23"/>
      <c r="G895" s="23"/>
      <c r="H895" s="23"/>
    </row>
    <row r="896" spans="1:8" ht="15">
      <c r="A896" s="26"/>
      <c r="B896" s="26"/>
      <c r="C896" s="26"/>
      <c r="D896" s="26"/>
      <c r="E896" s="26"/>
      <c r="F896" s="26"/>
      <c r="G896" s="26"/>
      <c r="H896" s="26"/>
    </row>
    <row r="897" spans="1:8">
      <c r="A897" s="24" t="s">
        <v>4</v>
      </c>
      <c r="B897" s="25">
        <v>24</v>
      </c>
      <c r="C897" s="25"/>
      <c r="D897" s="25"/>
      <c r="E897" s="25"/>
      <c r="F897" s="26"/>
      <c r="G897" s="26"/>
      <c r="H897" s="26"/>
    </row>
    <row r="898" spans="1:8">
      <c r="A898" s="27" t="s">
        <v>5</v>
      </c>
      <c r="B898" s="28" t="s">
        <v>6</v>
      </c>
      <c r="C898" s="28" t="s">
        <v>7</v>
      </c>
      <c r="D898" s="29"/>
      <c r="E898" s="28" t="s">
        <v>8</v>
      </c>
      <c r="F898" s="28"/>
      <c r="G898" s="28"/>
      <c r="H898" s="28" t="s">
        <v>9</v>
      </c>
    </row>
    <row r="899" spans="1:8">
      <c r="A899" s="27"/>
      <c r="B899" s="28"/>
      <c r="C899" s="28"/>
      <c r="D899" s="29"/>
      <c r="E899" s="29" t="s">
        <v>10</v>
      </c>
      <c r="F899" s="29" t="s">
        <v>11</v>
      </c>
      <c r="G899" s="29" t="s">
        <v>12</v>
      </c>
      <c r="H899" s="28"/>
    </row>
    <row r="900" spans="1:8">
      <c r="A900" s="30">
        <v>1</v>
      </c>
      <c r="B900" s="30">
        <v>2</v>
      </c>
      <c r="C900" s="30">
        <v>3</v>
      </c>
      <c r="D900" s="30"/>
      <c r="E900" s="30">
        <v>4</v>
      </c>
      <c r="F900" s="30">
        <v>5</v>
      </c>
      <c r="G900" s="30">
        <v>6</v>
      </c>
      <c r="H900" s="30">
        <v>7</v>
      </c>
    </row>
    <row r="901" spans="1:8">
      <c r="A901" s="31" t="s">
        <v>13</v>
      </c>
      <c r="B901" s="31"/>
      <c r="C901" s="31"/>
      <c r="D901" s="31"/>
      <c r="E901" s="31"/>
      <c r="F901" s="31"/>
      <c r="G901" s="31"/>
      <c r="H901" s="31"/>
    </row>
    <row r="902" spans="1:8" ht="31.5">
      <c r="A902" s="37">
        <v>173.01</v>
      </c>
      <c r="B902" s="33" t="s">
        <v>210</v>
      </c>
      <c r="C902" s="34" t="s">
        <v>155</v>
      </c>
      <c r="D902" s="102"/>
      <c r="E902" s="35">
        <v>4.8600000000000003</v>
      </c>
      <c r="F902" s="35">
        <v>7.54</v>
      </c>
      <c r="G902" s="35">
        <v>35.85</v>
      </c>
      <c r="H902" s="35">
        <v>219.5</v>
      </c>
    </row>
    <row r="903" spans="1:8">
      <c r="A903" s="37">
        <v>486</v>
      </c>
      <c r="B903" s="33" t="s">
        <v>80</v>
      </c>
      <c r="C903" s="32">
        <v>100</v>
      </c>
      <c r="D903" s="39"/>
      <c r="E903" s="38">
        <v>7.63</v>
      </c>
      <c r="F903" s="38">
        <v>8.16</v>
      </c>
      <c r="G903" s="38">
        <v>31.26</v>
      </c>
      <c r="H903" s="38">
        <v>232.42</v>
      </c>
    </row>
    <row r="904" spans="1:8">
      <c r="A904" s="37">
        <v>382</v>
      </c>
      <c r="B904" s="33" t="s">
        <v>16</v>
      </c>
      <c r="C904" s="32" t="s">
        <v>17</v>
      </c>
      <c r="D904" s="39"/>
      <c r="E904" s="40"/>
      <c r="F904" s="40"/>
      <c r="G904" s="38">
        <v>11.09</v>
      </c>
      <c r="H904" s="38">
        <v>44.34</v>
      </c>
    </row>
    <row r="905" spans="1:8">
      <c r="A905" s="37"/>
      <c r="B905" s="33" t="s">
        <v>18</v>
      </c>
      <c r="C905" s="32">
        <v>30</v>
      </c>
      <c r="D905" s="39"/>
      <c r="E905" s="38">
        <v>2.37</v>
      </c>
      <c r="F905" s="41">
        <v>0.3</v>
      </c>
      <c r="G905" s="38">
        <v>14.49</v>
      </c>
      <c r="H905" s="41">
        <v>70.5</v>
      </c>
    </row>
    <row r="906" spans="1:8">
      <c r="A906" s="37">
        <v>338</v>
      </c>
      <c r="B906" s="33" t="s">
        <v>19</v>
      </c>
      <c r="C906" s="32">
        <v>100</v>
      </c>
      <c r="D906" s="39"/>
      <c r="E906" s="41">
        <v>0.4</v>
      </c>
      <c r="F906" s="41">
        <v>0.3</v>
      </c>
      <c r="G906" s="41">
        <v>10.9</v>
      </c>
      <c r="H906" s="32">
        <v>42</v>
      </c>
    </row>
    <row r="907" spans="1:8">
      <c r="A907" s="31" t="s">
        <v>20</v>
      </c>
      <c r="B907" s="31"/>
      <c r="C907" s="42">
        <v>580</v>
      </c>
      <c r="D907" s="42"/>
      <c r="E907" s="43">
        <f>SUM(E902:E906)</f>
        <v>15.26</v>
      </c>
      <c r="F907" s="43">
        <f>SUM(F902:F906)</f>
        <v>16.3</v>
      </c>
      <c r="G907" s="43">
        <f>SUM(G902:G906)</f>
        <v>103.59</v>
      </c>
      <c r="H907" s="43">
        <f>SUM(H902:H906)</f>
        <v>608.76</v>
      </c>
    </row>
    <row r="908" spans="1:8">
      <c r="A908" s="31" t="s">
        <v>21</v>
      </c>
      <c r="B908" s="31"/>
      <c r="C908" s="31"/>
      <c r="D908" s="31"/>
      <c r="E908" s="31"/>
      <c r="F908" s="31"/>
      <c r="G908" s="31"/>
      <c r="H908" s="31"/>
    </row>
    <row r="909" spans="1:8">
      <c r="A909" s="44" t="s">
        <v>52</v>
      </c>
      <c r="B909" s="45" t="s">
        <v>53</v>
      </c>
      <c r="C909" s="44">
        <v>60</v>
      </c>
      <c r="D909" s="46"/>
      <c r="E909" s="47">
        <v>1.01</v>
      </c>
      <c r="F909" s="48">
        <v>4.0999999999999996</v>
      </c>
      <c r="G909" s="47">
        <v>2.98</v>
      </c>
      <c r="H909" s="47">
        <v>53.15</v>
      </c>
    </row>
    <row r="910" spans="1:8" ht="31.5">
      <c r="A910" s="44" t="s">
        <v>131</v>
      </c>
      <c r="B910" s="45" t="s">
        <v>55</v>
      </c>
      <c r="C910" s="44">
        <v>205</v>
      </c>
      <c r="D910" s="46"/>
      <c r="E910" s="47">
        <v>1.79</v>
      </c>
      <c r="F910" s="47">
        <v>6.03</v>
      </c>
      <c r="G910" s="47">
        <v>14.48</v>
      </c>
      <c r="H910" s="47">
        <v>119.65</v>
      </c>
    </row>
    <row r="911" spans="1:8" ht="31.5">
      <c r="A911" s="44" t="s">
        <v>211</v>
      </c>
      <c r="B911" s="45" t="s">
        <v>212</v>
      </c>
      <c r="C911" s="44">
        <v>205</v>
      </c>
      <c r="D911" s="46"/>
      <c r="E911" s="48">
        <v>21.54</v>
      </c>
      <c r="F911" s="47">
        <v>12.65</v>
      </c>
      <c r="G911" s="47">
        <v>42.02</v>
      </c>
      <c r="H911" s="48">
        <v>363.55</v>
      </c>
    </row>
    <row r="912" spans="1:8">
      <c r="A912" s="44" t="s">
        <v>57</v>
      </c>
      <c r="B912" s="45" t="s">
        <v>58</v>
      </c>
      <c r="C912" s="44">
        <v>200</v>
      </c>
      <c r="D912" s="46"/>
      <c r="E912" s="47">
        <v>0.59</v>
      </c>
      <c r="F912" s="47">
        <v>0.05</v>
      </c>
      <c r="G912" s="47">
        <v>18.579999999999998</v>
      </c>
      <c r="H912" s="47">
        <v>77.94</v>
      </c>
    </row>
    <row r="913" spans="1:8">
      <c r="A913" s="47"/>
      <c r="B913" s="45" t="s">
        <v>18</v>
      </c>
      <c r="C913" s="44">
        <v>40</v>
      </c>
      <c r="D913" s="46"/>
      <c r="E913" s="47">
        <v>3.16</v>
      </c>
      <c r="F913" s="48">
        <v>0.4</v>
      </c>
      <c r="G913" s="47">
        <v>19.32</v>
      </c>
      <c r="H913" s="44">
        <v>94</v>
      </c>
    </row>
    <row r="914" spans="1:8">
      <c r="A914" s="47"/>
      <c r="B914" s="45" t="s">
        <v>30</v>
      </c>
      <c r="C914" s="44">
        <v>50</v>
      </c>
      <c r="D914" s="46"/>
      <c r="E914" s="48">
        <v>3.3</v>
      </c>
      <c r="F914" s="48">
        <v>0.6</v>
      </c>
      <c r="G914" s="47">
        <v>19.829999999999998</v>
      </c>
      <c r="H914" s="44">
        <v>99</v>
      </c>
    </row>
    <row r="915" spans="1:8">
      <c r="A915" s="141" t="s">
        <v>31</v>
      </c>
      <c r="B915" s="141"/>
      <c r="C915" s="51">
        <f>SUM(C909:C914)</f>
        <v>760</v>
      </c>
      <c r="D915" s="51"/>
      <c r="E915" s="53">
        <f>SUM(E909:E914)</f>
        <v>31.39</v>
      </c>
      <c r="F915" s="53">
        <f>SUM(F909:F914)</f>
        <v>23.830000000000002</v>
      </c>
      <c r="G915" s="53">
        <f>SUM(G909:G914)</f>
        <v>117.21</v>
      </c>
      <c r="H915" s="53">
        <f>SUM(H909:H914)</f>
        <v>807.29</v>
      </c>
    </row>
    <row r="916" spans="1:8">
      <c r="A916" s="31" t="s">
        <v>32</v>
      </c>
      <c r="B916" s="31"/>
      <c r="C916" s="31"/>
      <c r="D916" s="31"/>
      <c r="E916" s="31"/>
      <c r="F916" s="31"/>
      <c r="G916" s="31"/>
      <c r="H916" s="31"/>
    </row>
    <row r="917" spans="1:8">
      <c r="A917" s="37">
        <v>446</v>
      </c>
      <c r="B917" s="54" t="s">
        <v>213</v>
      </c>
      <c r="C917" s="37">
        <v>80</v>
      </c>
      <c r="D917" s="37"/>
      <c r="E917" s="77">
        <v>5.54</v>
      </c>
      <c r="F917" s="77">
        <v>17.54</v>
      </c>
      <c r="G917" s="55">
        <v>36.21</v>
      </c>
      <c r="H917" s="77">
        <v>324.95999999999998</v>
      </c>
    </row>
    <row r="918" spans="1:8">
      <c r="A918" s="37">
        <v>377</v>
      </c>
      <c r="B918" s="54" t="s">
        <v>78</v>
      </c>
      <c r="C918" s="37">
        <v>200</v>
      </c>
      <c r="D918" s="37"/>
      <c r="E918" s="77">
        <v>0.06</v>
      </c>
      <c r="F918" s="77">
        <v>0.01</v>
      </c>
      <c r="G918" s="77">
        <v>11.19</v>
      </c>
      <c r="H918" s="77">
        <v>46.28</v>
      </c>
    </row>
    <row r="919" spans="1:8">
      <c r="A919" s="37">
        <v>338</v>
      </c>
      <c r="B919" s="54" t="s">
        <v>35</v>
      </c>
      <c r="C919" s="37">
        <v>100</v>
      </c>
      <c r="D919" s="37"/>
      <c r="E919" s="55">
        <v>0.4</v>
      </c>
      <c r="F919" s="55">
        <v>0.3</v>
      </c>
      <c r="G919" s="55">
        <v>10.3</v>
      </c>
      <c r="H919" s="37">
        <v>47</v>
      </c>
    </row>
    <row r="920" spans="1:8">
      <c r="A920" s="31" t="s">
        <v>36</v>
      </c>
      <c r="B920" s="31"/>
      <c r="C920" s="42">
        <f>SUM(C917:C919)</f>
        <v>380</v>
      </c>
      <c r="D920" s="42"/>
      <c r="E920" s="43">
        <f>SUM(E917:E919)</f>
        <v>6</v>
      </c>
      <c r="F920" s="43">
        <f>SUM(F917:F919)</f>
        <v>17.850000000000001</v>
      </c>
      <c r="G920" s="43">
        <f>SUM(G917:G919)</f>
        <v>57.7</v>
      </c>
      <c r="H920" s="43">
        <f>SUM(H917:H919)</f>
        <v>418.24</v>
      </c>
    </row>
    <row r="921" spans="1:8">
      <c r="A921" s="56" t="s">
        <v>37</v>
      </c>
      <c r="B921" s="56"/>
      <c r="C921" s="56"/>
      <c r="D921" s="56"/>
      <c r="E921" s="56"/>
      <c r="F921" s="56"/>
      <c r="G921" s="56"/>
      <c r="H921" s="56"/>
    </row>
    <row r="922" spans="1:8">
      <c r="A922" s="44"/>
      <c r="B922" s="49" t="s">
        <v>138</v>
      </c>
      <c r="C922" s="44">
        <v>60</v>
      </c>
      <c r="D922" s="44"/>
      <c r="E922" s="48">
        <v>1.1000000000000001</v>
      </c>
      <c r="F922" s="47">
        <v>4.2</v>
      </c>
      <c r="G922" s="47">
        <v>4.4400000000000004</v>
      </c>
      <c r="H922" s="47">
        <v>58.12</v>
      </c>
    </row>
    <row r="923" spans="1:8">
      <c r="A923" s="60">
        <v>213</v>
      </c>
      <c r="B923" s="61" t="s">
        <v>163</v>
      </c>
      <c r="C923" s="60">
        <v>200</v>
      </c>
      <c r="D923" s="60"/>
      <c r="E923" s="64">
        <v>16.399999999999999</v>
      </c>
      <c r="F923" s="63">
        <v>13.73</v>
      </c>
      <c r="G923" s="63">
        <v>7.55</v>
      </c>
      <c r="H923" s="63">
        <v>220.44</v>
      </c>
    </row>
    <row r="924" spans="1:8">
      <c r="A924" s="60">
        <v>376</v>
      </c>
      <c r="B924" s="61" t="s">
        <v>42</v>
      </c>
      <c r="C924" s="60">
        <v>200</v>
      </c>
      <c r="D924" s="60"/>
      <c r="E924" s="62"/>
      <c r="F924" s="62"/>
      <c r="G924" s="63">
        <v>11.09</v>
      </c>
      <c r="H924" s="63">
        <v>44.34</v>
      </c>
    </row>
    <row r="925" spans="1:8">
      <c r="A925" s="60"/>
      <c r="B925" s="61" t="s">
        <v>18</v>
      </c>
      <c r="C925" s="60">
        <v>50</v>
      </c>
      <c r="D925" s="60"/>
      <c r="E925" s="63">
        <v>3.95</v>
      </c>
      <c r="F925" s="64">
        <v>0.5</v>
      </c>
      <c r="G925" s="63">
        <v>24.15</v>
      </c>
      <c r="H925" s="64">
        <v>117.5</v>
      </c>
    </row>
    <row r="926" spans="1:8">
      <c r="A926" s="56" t="s">
        <v>43</v>
      </c>
      <c r="B926" s="56"/>
      <c r="C926" s="65">
        <f>SUM(C922:C925)</f>
        <v>510</v>
      </c>
      <c r="D926" s="65"/>
      <c r="E926" s="66">
        <f>SUM(E922:E925)</f>
        <v>21.45</v>
      </c>
      <c r="F926" s="66">
        <f>SUM(F922:F925)</f>
        <v>18.43</v>
      </c>
      <c r="G926" s="66">
        <f>SUM(G922:G925)</f>
        <v>47.23</v>
      </c>
      <c r="H926" s="66">
        <f>SUM(H922:H925)</f>
        <v>440.4</v>
      </c>
    </row>
    <row r="927" spans="1:8">
      <c r="A927" s="56" t="s">
        <v>44</v>
      </c>
      <c r="B927" s="56"/>
      <c r="C927" s="56"/>
      <c r="D927" s="56"/>
      <c r="E927" s="56"/>
      <c r="F927" s="56"/>
      <c r="G927" s="56"/>
      <c r="H927" s="56"/>
    </row>
    <row r="928" spans="1:8">
      <c r="A928" s="60">
        <v>376.03</v>
      </c>
      <c r="B928" s="61" t="s">
        <v>65</v>
      </c>
      <c r="C928" s="60">
        <v>200</v>
      </c>
      <c r="D928" s="60"/>
      <c r="E928" s="64">
        <v>5.8</v>
      </c>
      <c r="F928" s="60">
        <v>5</v>
      </c>
      <c r="G928" s="60">
        <v>8</v>
      </c>
      <c r="H928" s="60">
        <v>106</v>
      </c>
    </row>
    <row r="929" spans="1:8">
      <c r="A929" s="60"/>
      <c r="B929" s="70" t="s">
        <v>66</v>
      </c>
      <c r="C929" s="71">
        <v>21</v>
      </c>
      <c r="D929" s="71"/>
      <c r="E929" s="84">
        <v>0.74</v>
      </c>
      <c r="F929" s="84">
        <v>7.35</v>
      </c>
      <c r="G929" s="84">
        <v>11.34</v>
      </c>
      <c r="H929" s="73">
        <v>115.5</v>
      </c>
    </row>
    <row r="930" spans="1:8">
      <c r="A930" s="56" t="s">
        <v>47</v>
      </c>
      <c r="B930" s="56"/>
      <c r="C930" s="65">
        <f>SUM(C928:C929)</f>
        <v>221</v>
      </c>
      <c r="D930" s="65"/>
      <c r="E930" s="66">
        <f>SUM(E928:E929)</f>
        <v>6.54</v>
      </c>
      <c r="F930" s="66">
        <f>SUM(F928:F929)</f>
        <v>12.35</v>
      </c>
      <c r="G930" s="66">
        <f>SUM(G928:G929)</f>
        <v>19.34</v>
      </c>
      <c r="H930" s="66">
        <f>SUM(H928:H929)</f>
        <v>221.5</v>
      </c>
    </row>
    <row r="931" spans="1:8">
      <c r="A931" s="31" t="s">
        <v>48</v>
      </c>
      <c r="B931" s="31"/>
      <c r="C931" s="74">
        <f>C930+C926+C920+C907+C915</f>
        <v>2451</v>
      </c>
      <c r="D931" s="74"/>
      <c r="E931" s="100">
        <f>E930+E926+E920+E915+E907</f>
        <v>80.64</v>
      </c>
      <c r="F931" s="100">
        <f>F930+F926+F920+F915+F907</f>
        <v>88.76</v>
      </c>
      <c r="G931" s="100">
        <f>G930+G926+G920+G915+G907</f>
        <v>345.07</v>
      </c>
      <c r="H931" s="100">
        <f>H930+H926+H920+H915+H907</f>
        <v>2496.1899999999996</v>
      </c>
    </row>
    <row r="932" spans="1:8">
      <c r="A932" s="22"/>
      <c r="B932" s="23"/>
      <c r="C932" s="23"/>
      <c r="D932" s="23"/>
      <c r="E932" s="23"/>
      <c r="F932" s="23"/>
      <c r="G932" s="23"/>
      <c r="H932" s="23"/>
    </row>
    <row r="933" spans="1:8" ht="15">
      <c r="A933" s="26"/>
      <c r="B933" s="26"/>
      <c r="C933" s="26"/>
      <c r="D933" s="26"/>
      <c r="E933" s="26"/>
      <c r="F933" s="26"/>
      <c r="G933" s="26"/>
      <c r="H933" s="26"/>
    </row>
    <row r="934" spans="1:8">
      <c r="A934" s="24" t="s">
        <v>4</v>
      </c>
      <c r="B934" s="25">
        <v>25</v>
      </c>
      <c r="C934" s="25"/>
      <c r="D934" s="25"/>
      <c r="E934" s="25"/>
      <c r="F934" s="26"/>
      <c r="G934" s="26"/>
      <c r="H934" s="26"/>
    </row>
    <row r="935" spans="1:8">
      <c r="A935" s="27" t="s">
        <v>5</v>
      </c>
      <c r="B935" s="28" t="s">
        <v>6</v>
      </c>
      <c r="C935" s="28" t="s">
        <v>7</v>
      </c>
      <c r="D935" s="29"/>
      <c r="E935" s="28" t="s">
        <v>8</v>
      </c>
      <c r="F935" s="28"/>
      <c r="G935" s="28"/>
      <c r="H935" s="28" t="s">
        <v>9</v>
      </c>
    </row>
    <row r="936" spans="1:8">
      <c r="A936" s="27"/>
      <c r="B936" s="28"/>
      <c r="C936" s="28"/>
      <c r="D936" s="29"/>
      <c r="E936" s="29" t="s">
        <v>10</v>
      </c>
      <c r="F936" s="29" t="s">
        <v>11</v>
      </c>
      <c r="G936" s="29" t="s">
        <v>12</v>
      </c>
      <c r="H936" s="28"/>
    </row>
    <row r="937" spans="1:8">
      <c r="A937" s="30">
        <v>1</v>
      </c>
      <c r="B937" s="30">
        <v>2</v>
      </c>
      <c r="C937" s="30">
        <v>3</v>
      </c>
      <c r="D937" s="30"/>
      <c r="E937" s="30">
        <v>4</v>
      </c>
      <c r="F937" s="30">
        <v>5</v>
      </c>
      <c r="G937" s="30">
        <v>6</v>
      </c>
      <c r="H937" s="30">
        <v>7</v>
      </c>
    </row>
    <row r="938" spans="1:8">
      <c r="A938" s="31" t="s">
        <v>13</v>
      </c>
      <c r="B938" s="31"/>
      <c r="C938" s="31"/>
      <c r="D938" s="31"/>
      <c r="E938" s="31"/>
      <c r="F938" s="31"/>
      <c r="G938" s="31"/>
      <c r="H938" s="31"/>
    </row>
    <row r="939" spans="1:8">
      <c r="A939" s="37">
        <v>15</v>
      </c>
      <c r="B939" s="54" t="s">
        <v>119</v>
      </c>
      <c r="C939" s="37">
        <v>10</v>
      </c>
      <c r="D939" s="76"/>
      <c r="E939" s="77">
        <v>0.08</v>
      </c>
      <c r="F939" s="77">
        <v>7.25</v>
      </c>
      <c r="G939" s="77">
        <v>0.13</v>
      </c>
      <c r="H939" s="77">
        <v>66.09</v>
      </c>
    </row>
    <row r="940" spans="1:8">
      <c r="A940" s="37">
        <v>16</v>
      </c>
      <c r="B940" s="54" t="s">
        <v>49</v>
      </c>
      <c r="C940" s="37">
        <v>15</v>
      </c>
      <c r="D940" s="76"/>
      <c r="E940" s="55">
        <v>3.9</v>
      </c>
      <c r="F940" s="77">
        <v>3.92</v>
      </c>
      <c r="G940" s="78"/>
      <c r="H940" s="38">
        <v>11.09</v>
      </c>
    </row>
    <row r="941" spans="1:8" ht="31.5">
      <c r="A941" s="37">
        <v>175.04</v>
      </c>
      <c r="B941" s="54" t="s">
        <v>87</v>
      </c>
      <c r="C941" s="92">
        <v>150</v>
      </c>
      <c r="D941" s="76"/>
      <c r="E941" s="94">
        <v>5.22</v>
      </c>
      <c r="F941" s="94">
        <v>5.27</v>
      </c>
      <c r="G941" s="94">
        <v>26.01</v>
      </c>
      <c r="H941" s="94">
        <v>174.04</v>
      </c>
    </row>
    <row r="942" spans="1:8">
      <c r="A942" s="37">
        <v>378</v>
      </c>
      <c r="B942" s="33" t="s">
        <v>34</v>
      </c>
      <c r="C942" s="32">
        <v>180</v>
      </c>
      <c r="D942" s="39"/>
      <c r="E942" s="38">
        <v>3.5</v>
      </c>
      <c r="F942" s="38">
        <v>2.9</v>
      </c>
      <c r="G942" s="38">
        <v>22.58</v>
      </c>
      <c r="H942" s="38">
        <v>129.87</v>
      </c>
    </row>
    <row r="943" spans="1:8">
      <c r="A943" s="37"/>
      <c r="B943" s="33" t="s">
        <v>18</v>
      </c>
      <c r="C943" s="32">
        <v>30</v>
      </c>
      <c r="D943" s="39"/>
      <c r="E943" s="38">
        <v>2.37</v>
      </c>
      <c r="F943" s="41">
        <v>0.3</v>
      </c>
      <c r="G943" s="38">
        <v>14.49</v>
      </c>
      <c r="H943" s="41">
        <v>70.5</v>
      </c>
    </row>
    <row r="944" spans="1:8">
      <c r="A944" s="37"/>
      <c r="B944" s="33" t="s">
        <v>51</v>
      </c>
      <c r="C944" s="32">
        <v>100</v>
      </c>
      <c r="D944" s="39"/>
      <c r="E944" s="41">
        <v>0.4</v>
      </c>
      <c r="F944" s="41">
        <v>0.4</v>
      </c>
      <c r="G944" s="41">
        <v>9.8000000000000007</v>
      </c>
      <c r="H944" s="32">
        <v>47</v>
      </c>
    </row>
    <row r="945" spans="1:8">
      <c r="A945" s="31" t="s">
        <v>20</v>
      </c>
      <c r="B945" s="31"/>
      <c r="C945" s="42">
        <f>SUM(C939:C943)</f>
        <v>385</v>
      </c>
      <c r="D945" s="42"/>
      <c r="E945" s="43">
        <v>15.02</v>
      </c>
      <c r="F945" s="43">
        <f>SUM(F939:F943)</f>
        <v>19.639999999999997</v>
      </c>
      <c r="G945" s="43">
        <f>SUM(G939:G943)</f>
        <v>63.21</v>
      </c>
      <c r="H945" s="43">
        <f>SUM(H939:H943)</f>
        <v>451.59000000000003</v>
      </c>
    </row>
    <row r="946" spans="1:8">
      <c r="A946" s="31" t="s">
        <v>21</v>
      </c>
      <c r="B946" s="31"/>
      <c r="C946" s="31"/>
      <c r="D946" s="31"/>
      <c r="E946" s="31"/>
      <c r="F946" s="31"/>
      <c r="G946" s="31"/>
      <c r="H946" s="31"/>
    </row>
    <row r="947" spans="1:8">
      <c r="A947" s="44"/>
      <c r="B947" s="49" t="s">
        <v>138</v>
      </c>
      <c r="C947" s="44">
        <v>60</v>
      </c>
      <c r="D947" s="47"/>
      <c r="E947" s="47">
        <v>1.2</v>
      </c>
      <c r="F947" s="47">
        <v>4.2</v>
      </c>
      <c r="G947" s="47">
        <v>4.4400000000000004</v>
      </c>
      <c r="H947" s="35">
        <f>G947*4+F947*9+E947*4</f>
        <v>60.36</v>
      </c>
    </row>
    <row r="948" spans="1:8">
      <c r="A948" s="44" t="s">
        <v>54</v>
      </c>
      <c r="B948" s="45" t="s">
        <v>102</v>
      </c>
      <c r="C948" s="44">
        <v>200</v>
      </c>
      <c r="D948" s="46"/>
      <c r="E948" s="48">
        <v>4.0999999999999996</v>
      </c>
      <c r="F948" s="47">
        <v>4.3</v>
      </c>
      <c r="G948" s="47">
        <v>15.2</v>
      </c>
      <c r="H948" s="48">
        <v>115.9</v>
      </c>
    </row>
    <row r="949" spans="1:8">
      <c r="A949" s="44"/>
      <c r="B949" s="33" t="s">
        <v>109</v>
      </c>
      <c r="C949" s="34">
        <v>100</v>
      </c>
      <c r="D949" s="46"/>
      <c r="E949" s="35">
        <v>13</v>
      </c>
      <c r="F949" s="36">
        <v>25</v>
      </c>
      <c r="G949" s="35">
        <v>0</v>
      </c>
      <c r="H949" s="36">
        <v>277</v>
      </c>
    </row>
    <row r="950" spans="1:8">
      <c r="A950" s="44" t="s">
        <v>26</v>
      </c>
      <c r="B950" s="45" t="s">
        <v>133</v>
      </c>
      <c r="C950" s="44" t="s">
        <v>97</v>
      </c>
      <c r="D950" s="46"/>
      <c r="E950" s="48">
        <v>6.6</v>
      </c>
      <c r="F950" s="47">
        <v>4.3</v>
      </c>
      <c r="G950" s="48">
        <v>42.3</v>
      </c>
      <c r="H950" s="48">
        <v>235</v>
      </c>
    </row>
    <row r="951" spans="1:8">
      <c r="A951" s="47" t="s">
        <v>28</v>
      </c>
      <c r="B951" s="45" t="s">
        <v>29</v>
      </c>
      <c r="C951" s="44">
        <v>200</v>
      </c>
      <c r="D951" s="46"/>
      <c r="E951" s="47">
        <v>0.16</v>
      </c>
      <c r="F951" s="47">
        <v>0.16</v>
      </c>
      <c r="G951" s="48">
        <v>14.9</v>
      </c>
      <c r="H951" s="47">
        <v>62.69</v>
      </c>
    </row>
    <row r="952" spans="1:8">
      <c r="A952" s="47"/>
      <c r="B952" s="45" t="s">
        <v>18</v>
      </c>
      <c r="C952" s="44">
        <v>40</v>
      </c>
      <c r="D952" s="46"/>
      <c r="E952" s="47">
        <v>3.16</v>
      </c>
      <c r="F952" s="48">
        <v>0.4</v>
      </c>
      <c r="G952" s="47">
        <v>19.32</v>
      </c>
      <c r="H952" s="44">
        <v>94</v>
      </c>
    </row>
    <row r="953" spans="1:8">
      <c r="A953" s="47"/>
      <c r="B953" s="45" t="s">
        <v>30</v>
      </c>
      <c r="C953" s="44">
        <v>50</v>
      </c>
      <c r="D953" s="46"/>
      <c r="E953" s="48">
        <v>3.3</v>
      </c>
      <c r="F953" s="48">
        <v>0.6</v>
      </c>
      <c r="G953" s="47">
        <v>19.829999999999998</v>
      </c>
      <c r="H953" s="44">
        <v>99</v>
      </c>
    </row>
    <row r="954" spans="1:8">
      <c r="A954" s="141" t="s">
        <v>31</v>
      </c>
      <c r="B954" s="141"/>
      <c r="C954" s="51">
        <v>800</v>
      </c>
      <c r="D954" s="51"/>
      <c r="E954" s="53">
        <f>SUM(E947:E953)</f>
        <v>31.52</v>
      </c>
      <c r="F954" s="53">
        <f>SUM(F947:F953)</f>
        <v>38.959999999999994</v>
      </c>
      <c r="G954" s="53">
        <f>SUM(G947:G953)</f>
        <v>115.99</v>
      </c>
      <c r="H954" s="53">
        <f>SUM(H947:H953)</f>
        <v>943.95</v>
      </c>
    </row>
    <row r="955" spans="1:8">
      <c r="A955" s="31" t="s">
        <v>32</v>
      </c>
      <c r="B955" s="31"/>
      <c r="C955" s="31"/>
      <c r="D955" s="31"/>
      <c r="E955" s="31"/>
      <c r="F955" s="31"/>
      <c r="G955" s="31"/>
      <c r="H955" s="31"/>
    </row>
    <row r="956" spans="1:8">
      <c r="A956" s="37">
        <v>406</v>
      </c>
      <c r="B956" s="54" t="s">
        <v>166</v>
      </c>
      <c r="C956" s="37">
        <v>100</v>
      </c>
      <c r="D956" s="37"/>
      <c r="E956" s="77">
        <v>7.17</v>
      </c>
      <c r="F956" s="77">
        <v>8.33</v>
      </c>
      <c r="G956" s="77">
        <v>43.16</v>
      </c>
      <c r="H956" s="77">
        <v>276.63</v>
      </c>
    </row>
    <row r="957" spans="1:8">
      <c r="A957" s="37">
        <v>382</v>
      </c>
      <c r="B957" s="33" t="s">
        <v>34</v>
      </c>
      <c r="C957" s="32">
        <v>180</v>
      </c>
      <c r="D957" s="39"/>
      <c r="E957" s="38">
        <v>3.5</v>
      </c>
      <c r="F957" s="38">
        <v>2.9</v>
      </c>
      <c r="G957" s="38">
        <v>22.58</v>
      </c>
      <c r="H957" s="38">
        <v>129.87</v>
      </c>
    </row>
    <row r="958" spans="1:8">
      <c r="A958" s="37">
        <v>338</v>
      </c>
      <c r="B958" s="54" t="s">
        <v>61</v>
      </c>
      <c r="C958" s="37">
        <v>100</v>
      </c>
      <c r="D958" s="37"/>
      <c r="E958" s="55">
        <v>0.4</v>
      </c>
      <c r="F958" s="55">
        <v>0.4</v>
      </c>
      <c r="G958" s="55">
        <v>9.8000000000000007</v>
      </c>
      <c r="H958" s="37">
        <v>47</v>
      </c>
    </row>
    <row r="959" spans="1:8">
      <c r="A959" s="31" t="s">
        <v>36</v>
      </c>
      <c r="B959" s="31"/>
      <c r="C959" s="42">
        <f>SUM(C956:C958)</f>
        <v>380</v>
      </c>
      <c r="D959" s="42"/>
      <c r="E959" s="89">
        <f>SUM(E956:E958)</f>
        <v>11.07</v>
      </c>
      <c r="F959" s="89">
        <f>SUM(F956:F958)</f>
        <v>11.63</v>
      </c>
      <c r="G959" s="89">
        <f>SUM(G956:G958)</f>
        <v>75.539999999999992</v>
      </c>
      <c r="H959" s="89">
        <f>SUM(H956:H958)</f>
        <v>453.5</v>
      </c>
    </row>
    <row r="960" spans="1:8">
      <c r="A960" s="56" t="s">
        <v>37</v>
      </c>
      <c r="B960" s="56"/>
      <c r="C960" s="56"/>
      <c r="D960" s="56"/>
      <c r="E960" s="56"/>
      <c r="F960" s="56"/>
      <c r="G960" s="56"/>
      <c r="H960" s="56"/>
    </row>
    <row r="961" spans="1:8" ht="31.5">
      <c r="A961" s="44">
        <v>40</v>
      </c>
      <c r="B961" s="49" t="s">
        <v>108</v>
      </c>
      <c r="C961" s="44">
        <v>60</v>
      </c>
      <c r="D961" s="44"/>
      <c r="E961" s="47">
        <v>1.89</v>
      </c>
      <c r="F961" s="47">
        <v>3.74</v>
      </c>
      <c r="G961" s="47">
        <v>7.12</v>
      </c>
      <c r="H961" s="47">
        <v>69.97</v>
      </c>
    </row>
    <row r="962" spans="1:8">
      <c r="A962" s="60"/>
      <c r="B962" s="33" t="s">
        <v>56</v>
      </c>
      <c r="C962" s="114">
        <v>240</v>
      </c>
      <c r="D962" s="114"/>
      <c r="E962" s="36">
        <v>14.6</v>
      </c>
      <c r="F962" s="36">
        <v>13.7</v>
      </c>
      <c r="G962" s="82">
        <v>26.45</v>
      </c>
      <c r="H962" s="38">
        <f>G962*4+F962*9+E962*4</f>
        <v>287.5</v>
      </c>
    </row>
    <row r="963" spans="1:8">
      <c r="A963" s="60">
        <v>377</v>
      </c>
      <c r="B963" s="61" t="s">
        <v>126</v>
      </c>
      <c r="C963" s="60">
        <v>200</v>
      </c>
      <c r="D963" s="60"/>
      <c r="E963" s="63">
        <v>0.06</v>
      </c>
      <c r="F963" s="63">
        <v>0.01</v>
      </c>
      <c r="G963" s="63">
        <v>11.19</v>
      </c>
      <c r="H963" s="63">
        <v>46.28</v>
      </c>
    </row>
    <row r="964" spans="1:8">
      <c r="A964" s="60"/>
      <c r="B964" s="61" t="s">
        <v>18</v>
      </c>
      <c r="C964" s="60">
        <v>50</v>
      </c>
      <c r="D964" s="60"/>
      <c r="E964" s="63">
        <v>3.95</v>
      </c>
      <c r="F964" s="64">
        <v>0.5</v>
      </c>
      <c r="G964" s="63">
        <v>24.15</v>
      </c>
      <c r="H964" s="64">
        <v>117.5</v>
      </c>
    </row>
    <row r="965" spans="1:8">
      <c r="A965" s="56" t="s">
        <v>43</v>
      </c>
      <c r="B965" s="56"/>
      <c r="C965" s="65">
        <f>SUM(C961:C964)</f>
        <v>550</v>
      </c>
      <c r="D965" s="65"/>
      <c r="E965" s="66">
        <f>SUM(E961:E964)</f>
        <v>20.499999999999996</v>
      </c>
      <c r="F965" s="66">
        <f>SUM(F961:F964)</f>
        <v>17.95</v>
      </c>
      <c r="G965" s="66">
        <f>SUM(G961:G964)</f>
        <v>68.91</v>
      </c>
      <c r="H965" s="66">
        <f>SUM(H961:H964)</f>
        <v>521.25</v>
      </c>
    </row>
    <row r="966" spans="1:8">
      <c r="A966" s="56" t="s">
        <v>44</v>
      </c>
      <c r="B966" s="56"/>
      <c r="C966" s="56"/>
      <c r="D966" s="56"/>
      <c r="E966" s="56"/>
      <c r="F966" s="56"/>
      <c r="G966" s="56"/>
      <c r="H966" s="56"/>
    </row>
    <row r="967" spans="1:8">
      <c r="A967" s="67">
        <v>376.02</v>
      </c>
      <c r="B967" s="68" t="s">
        <v>45</v>
      </c>
      <c r="C967" s="67">
        <v>200</v>
      </c>
      <c r="D967" s="67"/>
      <c r="E967" s="69">
        <v>5.6</v>
      </c>
      <c r="F967" s="67">
        <v>4.8</v>
      </c>
      <c r="G967" s="69">
        <v>30</v>
      </c>
      <c r="H967" s="67">
        <v>186</v>
      </c>
    </row>
    <row r="968" spans="1:8">
      <c r="A968" s="67"/>
      <c r="B968" s="70" t="s">
        <v>46</v>
      </c>
      <c r="C968" s="71">
        <v>22</v>
      </c>
      <c r="D968" s="71"/>
      <c r="E968" s="72">
        <v>0.45</v>
      </c>
      <c r="F968" s="72">
        <v>2.86</v>
      </c>
      <c r="G968" s="72">
        <v>10.43</v>
      </c>
      <c r="H968" s="73">
        <f>(E968+G968)*4+F968*9</f>
        <v>69.259999999999991</v>
      </c>
    </row>
    <row r="969" spans="1:8">
      <c r="A969" s="56" t="s">
        <v>47</v>
      </c>
      <c r="B969" s="56"/>
      <c r="C969" s="65">
        <f>SUM(C967:C968)</f>
        <v>222</v>
      </c>
      <c r="D969" s="65"/>
      <c r="E969" s="66">
        <f>SUM(E967:E968)</f>
        <v>6.05</v>
      </c>
      <c r="F969" s="66">
        <f>SUM(F967:F968)</f>
        <v>7.66</v>
      </c>
      <c r="G969" s="66">
        <f>SUM(G967:G968)</f>
        <v>40.43</v>
      </c>
      <c r="H969" s="66">
        <f>SUM(H967:H968)</f>
        <v>255.26</v>
      </c>
    </row>
    <row r="970" spans="1:8">
      <c r="A970" s="31" t="s">
        <v>48</v>
      </c>
      <c r="B970" s="31"/>
      <c r="C970" s="74">
        <f>C969+C965+C959+C945+C954</f>
        <v>2337</v>
      </c>
      <c r="D970" s="74"/>
      <c r="E970" s="100">
        <f>E969+E965+E959+E945+E954</f>
        <v>84.16</v>
      </c>
      <c r="F970" s="100">
        <f>F969+F965+F959+F945+F954</f>
        <v>95.839999999999989</v>
      </c>
      <c r="G970" s="100">
        <f>G969+G965+G959+G945+G954</f>
        <v>364.08</v>
      </c>
      <c r="H970" s="100">
        <f>H969+H965+H959+H945+H954</f>
        <v>2625.55</v>
      </c>
    </row>
    <row r="971" spans="1:8">
      <c r="A971" s="22"/>
      <c r="B971" s="23"/>
      <c r="C971" s="23"/>
      <c r="D971" s="23"/>
      <c r="E971" s="23"/>
      <c r="F971" s="23"/>
      <c r="G971" s="23"/>
      <c r="H971" s="23"/>
    </row>
    <row r="972" spans="1:8" ht="15">
      <c r="A972" s="26"/>
      <c r="B972" s="26"/>
      <c r="C972" s="26"/>
      <c r="D972" s="26"/>
      <c r="E972" s="26"/>
      <c r="F972" s="26"/>
      <c r="G972" s="26"/>
      <c r="H972" s="26"/>
    </row>
    <row r="973" spans="1:8">
      <c r="A973" s="24" t="s">
        <v>4</v>
      </c>
      <c r="B973" s="25">
        <v>26</v>
      </c>
      <c r="C973" s="25"/>
      <c r="D973" s="25"/>
      <c r="E973" s="25"/>
      <c r="F973" s="26"/>
      <c r="G973" s="26"/>
      <c r="H973" s="26"/>
    </row>
    <row r="974" spans="1:8">
      <c r="A974" s="27" t="s">
        <v>5</v>
      </c>
      <c r="B974" s="28" t="s">
        <v>6</v>
      </c>
      <c r="C974" s="28" t="s">
        <v>7</v>
      </c>
      <c r="D974" s="29"/>
      <c r="E974" s="28" t="s">
        <v>8</v>
      </c>
      <c r="F974" s="28"/>
      <c r="G974" s="28"/>
      <c r="H974" s="28" t="s">
        <v>9</v>
      </c>
    </row>
    <row r="975" spans="1:8">
      <c r="A975" s="27"/>
      <c r="B975" s="28"/>
      <c r="C975" s="28"/>
      <c r="D975" s="29"/>
      <c r="E975" s="29" t="s">
        <v>10</v>
      </c>
      <c r="F975" s="29" t="s">
        <v>11</v>
      </c>
      <c r="G975" s="29" t="s">
        <v>12</v>
      </c>
      <c r="H975" s="28"/>
    </row>
    <row r="976" spans="1:8">
      <c r="A976" s="30">
        <v>1</v>
      </c>
      <c r="B976" s="30">
        <v>2</v>
      </c>
      <c r="C976" s="30">
        <v>3</v>
      </c>
      <c r="D976" s="30"/>
      <c r="E976" s="30">
        <v>4</v>
      </c>
      <c r="F976" s="30">
        <v>5</v>
      </c>
      <c r="G976" s="30">
        <v>6</v>
      </c>
      <c r="H976" s="30">
        <v>7</v>
      </c>
    </row>
    <row r="977" spans="1:8">
      <c r="A977" s="31" t="s">
        <v>13</v>
      </c>
      <c r="B977" s="31"/>
      <c r="C977" s="31"/>
      <c r="D977" s="31"/>
      <c r="E977" s="31"/>
      <c r="F977" s="31"/>
      <c r="G977" s="31"/>
      <c r="H977" s="31"/>
    </row>
    <row r="978" spans="1:8">
      <c r="A978" s="37">
        <v>14</v>
      </c>
      <c r="B978" s="33" t="s">
        <v>127</v>
      </c>
      <c r="C978" s="34">
        <v>50</v>
      </c>
      <c r="D978" s="46"/>
      <c r="E978" s="35">
        <v>6.5</v>
      </c>
      <c r="F978" s="36">
        <v>12.5</v>
      </c>
      <c r="G978" s="35">
        <v>0</v>
      </c>
      <c r="H978" s="36">
        <v>138.5</v>
      </c>
    </row>
    <row r="979" spans="1:8">
      <c r="A979" s="35" t="s">
        <v>214</v>
      </c>
      <c r="B979" s="134" t="s">
        <v>133</v>
      </c>
      <c r="C979" s="101">
        <v>155</v>
      </c>
      <c r="D979" s="39"/>
      <c r="E979" s="48">
        <v>6.6</v>
      </c>
      <c r="F979" s="47">
        <v>4.3</v>
      </c>
      <c r="G979" s="48">
        <v>42.3</v>
      </c>
      <c r="H979" s="48">
        <v>235</v>
      </c>
    </row>
    <row r="980" spans="1:8">
      <c r="A980" s="32">
        <v>342</v>
      </c>
      <c r="B980" s="33" t="s">
        <v>78</v>
      </c>
      <c r="C980" s="87" t="s">
        <v>79</v>
      </c>
      <c r="D980" s="39"/>
      <c r="E980" s="88">
        <v>0.06</v>
      </c>
      <c r="F980" s="88">
        <f>0.06</f>
        <v>0.06</v>
      </c>
      <c r="G980" s="88">
        <f>6.7</f>
        <v>6.7</v>
      </c>
      <c r="H980" s="88">
        <v>46.28</v>
      </c>
    </row>
    <row r="981" spans="1:8">
      <c r="A981" s="35"/>
      <c r="B981" s="33" t="s">
        <v>18</v>
      </c>
      <c r="C981" s="32">
        <v>30</v>
      </c>
      <c r="D981" s="39"/>
      <c r="E981" s="38">
        <v>2.37</v>
      </c>
      <c r="F981" s="41">
        <v>0.3</v>
      </c>
      <c r="G981" s="38">
        <v>14.49</v>
      </c>
      <c r="H981" s="41">
        <v>70.5</v>
      </c>
    </row>
    <row r="982" spans="1:8">
      <c r="A982" s="35"/>
      <c r="B982" s="33" t="s">
        <v>99</v>
      </c>
      <c r="C982" s="34">
        <v>100</v>
      </c>
      <c r="D982" s="35"/>
      <c r="E982" s="36">
        <v>2.25</v>
      </c>
      <c r="F982" s="36">
        <v>0.3</v>
      </c>
      <c r="G982" s="36">
        <v>32.700000000000003</v>
      </c>
      <c r="H982" s="38">
        <f>G982*4+F982*9+E982*4</f>
        <v>142.5</v>
      </c>
    </row>
    <row r="983" spans="1:8">
      <c r="A983" s="31" t="s">
        <v>20</v>
      </c>
      <c r="B983" s="31"/>
      <c r="C983" s="42">
        <v>535</v>
      </c>
      <c r="D983" s="42"/>
      <c r="E983" s="43">
        <f>SUM(E978:E982)</f>
        <v>17.78</v>
      </c>
      <c r="F983" s="43">
        <f>SUM(F978:F982)</f>
        <v>17.46</v>
      </c>
      <c r="G983" s="43">
        <f>SUM(G978:G982)</f>
        <v>96.19</v>
      </c>
      <c r="H983" s="43">
        <f>SUM(H978:H982)</f>
        <v>632.78</v>
      </c>
    </row>
    <row r="984" spans="1:8">
      <c r="A984" s="31" t="s">
        <v>21</v>
      </c>
      <c r="B984" s="31"/>
      <c r="C984" s="31"/>
      <c r="D984" s="31"/>
      <c r="E984" s="31"/>
      <c r="F984" s="31"/>
      <c r="G984" s="31"/>
      <c r="H984" s="31"/>
    </row>
    <row r="985" spans="1:8" ht="31.5">
      <c r="A985" s="131"/>
      <c r="B985" s="45" t="s">
        <v>215</v>
      </c>
      <c r="C985" s="44">
        <v>60</v>
      </c>
      <c r="D985" s="46"/>
      <c r="E985" s="47">
        <v>3.8</v>
      </c>
      <c r="F985" s="47">
        <v>2.5</v>
      </c>
      <c r="G985" s="47">
        <v>3.33</v>
      </c>
      <c r="H985" s="47">
        <v>50.84</v>
      </c>
    </row>
    <row r="986" spans="1:8" ht="31.5">
      <c r="A986" s="44" t="s">
        <v>139</v>
      </c>
      <c r="B986" s="45" t="s">
        <v>175</v>
      </c>
      <c r="C986" s="44">
        <v>200</v>
      </c>
      <c r="D986" s="46"/>
      <c r="E986" s="47">
        <v>2.12</v>
      </c>
      <c r="F986" s="48">
        <v>5.3</v>
      </c>
      <c r="G986" s="47">
        <v>14.64</v>
      </c>
      <c r="H986" s="47">
        <v>115.11</v>
      </c>
    </row>
    <row r="987" spans="1:8">
      <c r="A987" s="47" t="s">
        <v>216</v>
      </c>
      <c r="B987" s="45" t="s">
        <v>217</v>
      </c>
      <c r="C987" s="44">
        <v>90</v>
      </c>
      <c r="D987" s="46"/>
      <c r="E987" s="47">
        <v>10.39</v>
      </c>
      <c r="F987" s="47">
        <v>8.8699999999999992</v>
      </c>
      <c r="G987" s="47">
        <v>1.76</v>
      </c>
      <c r="H987" s="47">
        <v>128.52000000000001</v>
      </c>
    </row>
    <row r="988" spans="1:8" ht="31.5">
      <c r="A988" s="44" t="s">
        <v>105</v>
      </c>
      <c r="B988" s="45" t="s">
        <v>150</v>
      </c>
      <c r="C988" s="57">
        <v>155</v>
      </c>
      <c r="D988" s="46"/>
      <c r="E988" s="59">
        <v>3.24</v>
      </c>
      <c r="F988" s="59">
        <v>6.82</v>
      </c>
      <c r="G988" s="59">
        <v>22.25</v>
      </c>
      <c r="H988" s="59">
        <v>163.78</v>
      </c>
    </row>
    <row r="989" spans="1:8">
      <c r="A989" s="32" t="s">
        <v>77</v>
      </c>
      <c r="B989" s="33" t="s">
        <v>78</v>
      </c>
      <c r="C989" s="142">
        <v>200</v>
      </c>
      <c r="D989" s="39"/>
      <c r="E989" s="143">
        <v>0.06</v>
      </c>
      <c r="F989" s="143">
        <v>0.01</v>
      </c>
      <c r="G989" s="143">
        <v>11.19</v>
      </c>
      <c r="H989" s="59">
        <v>163.78</v>
      </c>
    </row>
    <row r="990" spans="1:8">
      <c r="A990" s="47"/>
      <c r="B990" s="45" t="s">
        <v>18</v>
      </c>
      <c r="C990" s="44">
        <v>40</v>
      </c>
      <c r="D990" s="46"/>
      <c r="E990" s="47">
        <v>3.16</v>
      </c>
      <c r="F990" s="48">
        <v>0.4</v>
      </c>
      <c r="G990" s="47">
        <v>19.32</v>
      </c>
      <c r="H990" s="143">
        <v>46.28</v>
      </c>
    </row>
    <row r="991" spans="1:8">
      <c r="A991" s="47"/>
      <c r="B991" s="45" t="s">
        <v>30</v>
      </c>
      <c r="C991" s="44">
        <v>50</v>
      </c>
      <c r="D991" s="46"/>
      <c r="E991" s="48">
        <v>3.3</v>
      </c>
      <c r="F991" s="48">
        <v>0.6</v>
      </c>
      <c r="G991" s="47">
        <v>19.829999999999998</v>
      </c>
      <c r="H991" s="44">
        <v>99</v>
      </c>
    </row>
    <row r="992" spans="1:8">
      <c r="A992" s="50" t="s">
        <v>31</v>
      </c>
      <c r="B992" s="50"/>
      <c r="C992" s="51">
        <f>SUM(C985:C991)</f>
        <v>795</v>
      </c>
      <c r="D992" s="51"/>
      <c r="E992" s="53">
        <f>SUM(E985:E991)</f>
        <v>26.070000000000004</v>
      </c>
      <c r="F992" s="53">
        <f>SUM(F985:F991)</f>
        <v>24.5</v>
      </c>
      <c r="G992" s="53">
        <f>SUM(G985:G991)</f>
        <v>92.320000000000007</v>
      </c>
      <c r="H992" s="53">
        <f>SUM(H985:H991)</f>
        <v>767.31</v>
      </c>
    </row>
    <row r="993" spans="1:8">
      <c r="A993" s="31" t="s">
        <v>32</v>
      </c>
      <c r="B993" s="31"/>
      <c r="C993" s="31"/>
      <c r="D993" s="31"/>
      <c r="E993" s="31"/>
      <c r="F993" s="31"/>
      <c r="G993" s="31"/>
      <c r="H993" s="31"/>
    </row>
    <row r="994" spans="1:8">
      <c r="A994" s="37">
        <v>421</v>
      </c>
      <c r="B994" s="54" t="s">
        <v>218</v>
      </c>
      <c r="C994" s="37">
        <v>80</v>
      </c>
      <c r="D994" s="37"/>
      <c r="E994" s="77">
        <v>5.6</v>
      </c>
      <c r="F994" s="77">
        <v>4.9000000000000004</v>
      </c>
      <c r="G994" s="77">
        <v>45.8</v>
      </c>
      <c r="H994" s="55">
        <v>250.7</v>
      </c>
    </row>
    <row r="995" spans="1:8">
      <c r="A995" s="37">
        <v>376</v>
      </c>
      <c r="B995" s="54" t="s">
        <v>16</v>
      </c>
      <c r="C995" s="37">
        <v>200</v>
      </c>
      <c r="D995" s="37"/>
      <c r="E995" s="78"/>
      <c r="F995" s="78"/>
      <c r="G995" s="77">
        <v>11.09</v>
      </c>
      <c r="H995" s="77">
        <v>44.34</v>
      </c>
    </row>
    <row r="996" spans="1:8">
      <c r="A996" s="37">
        <v>338</v>
      </c>
      <c r="B996" s="54" t="s">
        <v>35</v>
      </c>
      <c r="C996" s="37">
        <v>100</v>
      </c>
      <c r="D996" s="37"/>
      <c r="E996" s="55">
        <v>0.4</v>
      </c>
      <c r="F996" s="55">
        <v>0.3</v>
      </c>
      <c r="G996" s="55">
        <v>10.3</v>
      </c>
      <c r="H996" s="37">
        <v>47</v>
      </c>
    </row>
    <row r="997" spans="1:8">
      <c r="A997" s="31" t="s">
        <v>36</v>
      </c>
      <c r="B997" s="31"/>
      <c r="C997" s="42">
        <f>SUM(C994:C996)</f>
        <v>380</v>
      </c>
      <c r="D997" s="42"/>
      <c r="E997" s="43">
        <f>SUM(E994:E996)</f>
        <v>6</v>
      </c>
      <c r="F997" s="43">
        <f>SUM(F994:F996)</f>
        <v>5.2</v>
      </c>
      <c r="G997" s="43">
        <f>SUM(G994:G996)</f>
        <v>67.19</v>
      </c>
      <c r="H997" s="43">
        <f>SUM(H994:H996)</f>
        <v>342.03999999999996</v>
      </c>
    </row>
    <row r="998" spans="1:8">
      <c r="A998" s="56" t="s">
        <v>37</v>
      </c>
      <c r="B998" s="56"/>
      <c r="C998" s="56"/>
      <c r="D998" s="56"/>
      <c r="E998" s="56"/>
      <c r="F998" s="56"/>
      <c r="G998" s="56"/>
      <c r="H998" s="56"/>
    </row>
    <row r="999" spans="1:8">
      <c r="A999" s="60">
        <v>99</v>
      </c>
      <c r="B999" s="61" t="s">
        <v>112</v>
      </c>
      <c r="C999" s="60">
        <v>60</v>
      </c>
      <c r="D999" s="60"/>
      <c r="E999" s="64">
        <v>1.1000000000000001</v>
      </c>
      <c r="F999" s="63">
        <v>5.15</v>
      </c>
      <c r="G999" s="63">
        <v>7.67</v>
      </c>
      <c r="H999" s="63">
        <v>81.709999999999994</v>
      </c>
    </row>
    <row r="1000" spans="1:8" ht="31.5">
      <c r="A1000" s="35" t="s">
        <v>89</v>
      </c>
      <c r="B1000" s="33" t="s">
        <v>219</v>
      </c>
      <c r="C1000" s="34">
        <v>120</v>
      </c>
      <c r="D1000" s="34"/>
      <c r="E1000" s="35">
        <v>10.7</v>
      </c>
      <c r="F1000" s="35">
        <v>11.6</v>
      </c>
      <c r="G1000" s="35">
        <v>12.88</v>
      </c>
      <c r="H1000" s="35">
        <f>G1000*4+F1000*9+E1000*4</f>
        <v>198.71999999999997</v>
      </c>
    </row>
    <row r="1001" spans="1:8">
      <c r="A1001" s="44" t="s">
        <v>141</v>
      </c>
      <c r="B1001" s="49" t="s">
        <v>220</v>
      </c>
      <c r="C1001" s="44">
        <v>150</v>
      </c>
      <c r="D1001" s="44"/>
      <c r="E1001" s="47">
        <v>6.34</v>
      </c>
      <c r="F1001" s="47">
        <v>5.28</v>
      </c>
      <c r="G1001" s="47">
        <v>28.62</v>
      </c>
      <c r="H1001" s="47">
        <v>187.05</v>
      </c>
    </row>
    <row r="1002" spans="1:8">
      <c r="A1002" s="60">
        <v>376</v>
      </c>
      <c r="B1002" s="61" t="s">
        <v>16</v>
      </c>
      <c r="C1002" s="60">
        <v>200</v>
      </c>
      <c r="D1002" s="60"/>
      <c r="E1002" s="62"/>
      <c r="F1002" s="62"/>
      <c r="G1002" s="63">
        <v>11.09</v>
      </c>
      <c r="H1002" s="63">
        <v>44.34</v>
      </c>
    </row>
    <row r="1003" spans="1:8">
      <c r="A1003" s="60"/>
      <c r="B1003" s="61" t="s">
        <v>18</v>
      </c>
      <c r="C1003" s="60">
        <v>50</v>
      </c>
      <c r="D1003" s="60"/>
      <c r="E1003" s="63">
        <v>3.95</v>
      </c>
      <c r="F1003" s="64">
        <v>0.5</v>
      </c>
      <c r="G1003" s="63">
        <v>24.15</v>
      </c>
      <c r="H1003" s="64">
        <v>117.5</v>
      </c>
    </row>
    <row r="1004" spans="1:8">
      <c r="A1004" s="56" t="s">
        <v>43</v>
      </c>
      <c r="B1004" s="56"/>
      <c r="C1004" s="65">
        <f>SUM(C999:C1003)</f>
        <v>580</v>
      </c>
      <c r="D1004" s="65"/>
      <c r="E1004" s="66">
        <f>SUM(E999:E1003)</f>
        <v>22.09</v>
      </c>
      <c r="F1004" s="66">
        <f>SUM(F999:F1003)</f>
        <v>22.53</v>
      </c>
      <c r="G1004" s="66">
        <f>SUM(G999:G1003)</f>
        <v>84.41</v>
      </c>
      <c r="H1004" s="66">
        <f>SUM(H999:H1003)</f>
        <v>629.31999999999994</v>
      </c>
    </row>
    <row r="1005" spans="1:8">
      <c r="A1005" s="56" t="s">
        <v>44</v>
      </c>
      <c r="B1005" s="56"/>
      <c r="C1005" s="56"/>
      <c r="D1005" s="56"/>
      <c r="E1005" s="56"/>
      <c r="F1005" s="56"/>
      <c r="G1005" s="56"/>
      <c r="H1005" s="56"/>
    </row>
    <row r="1006" spans="1:8">
      <c r="A1006" s="60">
        <v>376.03</v>
      </c>
      <c r="B1006" s="61" t="s">
        <v>65</v>
      </c>
      <c r="C1006" s="60">
        <v>200</v>
      </c>
      <c r="D1006" s="60"/>
      <c r="E1006" s="64">
        <v>5.8</v>
      </c>
      <c r="F1006" s="60">
        <v>5</v>
      </c>
      <c r="G1006" s="60">
        <v>8</v>
      </c>
      <c r="H1006" s="60">
        <v>106</v>
      </c>
    </row>
    <row r="1007" spans="1:8">
      <c r="A1007" s="60"/>
      <c r="B1007" s="70" t="s">
        <v>66</v>
      </c>
      <c r="C1007" s="71">
        <v>21</v>
      </c>
      <c r="D1007" s="71"/>
      <c r="E1007" s="84">
        <v>0.74</v>
      </c>
      <c r="F1007" s="84">
        <v>7.35</v>
      </c>
      <c r="G1007" s="84">
        <v>11.34</v>
      </c>
      <c r="H1007" s="73">
        <v>115.5</v>
      </c>
    </row>
    <row r="1008" spans="1:8">
      <c r="A1008" s="56" t="s">
        <v>47</v>
      </c>
      <c r="B1008" s="56"/>
      <c r="C1008" s="65">
        <f>SUM(C1006:C1007)</f>
        <v>221</v>
      </c>
      <c r="D1008" s="65"/>
      <c r="E1008" s="66">
        <f>SUM(E1006:E1007)</f>
        <v>6.54</v>
      </c>
      <c r="F1008" s="66">
        <f>SUM(F1006:F1007)</f>
        <v>12.35</v>
      </c>
      <c r="G1008" s="66">
        <f>SUM(G1006:G1007)</f>
        <v>19.34</v>
      </c>
      <c r="H1008" s="66">
        <f>SUM(H1006:H1007)</f>
        <v>221.5</v>
      </c>
    </row>
    <row r="1009" spans="1:8">
      <c r="A1009" s="31" t="s">
        <v>48</v>
      </c>
      <c r="B1009" s="31"/>
      <c r="C1009" s="74">
        <f>C1008+C1004+C997+C992+C983</f>
        <v>2511</v>
      </c>
      <c r="D1009" s="74"/>
      <c r="E1009" s="100">
        <f>E1008+E1004+E997+E992+E983</f>
        <v>78.48</v>
      </c>
      <c r="F1009" s="100">
        <f>F1008+F1004+F997+F992+F983</f>
        <v>82.04000000000002</v>
      </c>
      <c r="G1009" s="100">
        <f>G1008+G1004+G997+G992+G983</f>
        <v>359.45</v>
      </c>
      <c r="H1009" s="100">
        <f>H1008+H1004+H997+H992+H983</f>
        <v>2592.9499999999998</v>
      </c>
    </row>
    <row r="1010" spans="1:8">
      <c r="A1010" s="22"/>
      <c r="B1010" s="23"/>
      <c r="C1010" s="23"/>
      <c r="D1010" s="23"/>
      <c r="E1010" s="23"/>
      <c r="F1010" s="23"/>
      <c r="G1010" s="23"/>
      <c r="H1010" s="23"/>
    </row>
    <row r="1011" spans="1:8" ht="15">
      <c r="A1011" s="26"/>
      <c r="B1011" s="26"/>
      <c r="C1011" s="26"/>
      <c r="D1011" s="26"/>
      <c r="E1011" s="26"/>
      <c r="F1011" s="26"/>
      <c r="G1011" s="26"/>
      <c r="H1011" s="26"/>
    </row>
    <row r="1012" spans="1:8">
      <c r="A1012" s="24" t="s">
        <v>4</v>
      </c>
      <c r="B1012" s="25">
        <v>27</v>
      </c>
      <c r="C1012" s="25"/>
      <c r="D1012" s="25"/>
      <c r="E1012" s="25"/>
      <c r="F1012" s="26"/>
      <c r="G1012" s="26"/>
      <c r="H1012" s="26"/>
    </row>
    <row r="1013" spans="1:8">
      <c r="A1013" s="27" t="s">
        <v>5</v>
      </c>
      <c r="B1013" s="28" t="s">
        <v>6</v>
      </c>
      <c r="C1013" s="28" t="s">
        <v>7</v>
      </c>
      <c r="D1013" s="29"/>
      <c r="E1013" s="28" t="s">
        <v>8</v>
      </c>
      <c r="F1013" s="28"/>
      <c r="G1013" s="28"/>
      <c r="H1013" s="28" t="s">
        <v>9</v>
      </c>
    </row>
    <row r="1014" spans="1:8">
      <c r="A1014" s="27"/>
      <c r="B1014" s="28"/>
      <c r="C1014" s="28"/>
      <c r="D1014" s="29"/>
      <c r="E1014" s="29" t="s">
        <v>10</v>
      </c>
      <c r="F1014" s="29" t="s">
        <v>11</v>
      </c>
      <c r="G1014" s="29" t="s">
        <v>12</v>
      </c>
      <c r="H1014" s="28"/>
    </row>
    <row r="1015" spans="1:8">
      <c r="A1015" s="30">
        <v>1</v>
      </c>
      <c r="B1015" s="30">
        <v>2</v>
      </c>
      <c r="C1015" s="30">
        <v>3</v>
      </c>
      <c r="D1015" s="30"/>
      <c r="E1015" s="30">
        <v>4</v>
      </c>
      <c r="F1015" s="30">
        <v>5</v>
      </c>
      <c r="G1015" s="30">
        <v>6</v>
      </c>
      <c r="H1015" s="30">
        <v>7</v>
      </c>
    </row>
    <row r="1016" spans="1:8">
      <c r="A1016" s="31" t="s">
        <v>13</v>
      </c>
      <c r="B1016" s="31"/>
      <c r="C1016" s="31"/>
      <c r="D1016" s="31"/>
      <c r="E1016" s="31"/>
      <c r="F1016" s="31"/>
      <c r="G1016" s="31"/>
      <c r="H1016" s="31"/>
    </row>
    <row r="1017" spans="1:8">
      <c r="A1017" s="37">
        <v>15</v>
      </c>
      <c r="B1017" s="54" t="s">
        <v>49</v>
      </c>
      <c r="C1017" s="37">
        <v>15</v>
      </c>
      <c r="D1017" s="37"/>
      <c r="E1017" s="55">
        <v>3.9</v>
      </c>
      <c r="F1017" s="77">
        <v>3.92</v>
      </c>
      <c r="G1017" s="78"/>
      <c r="H1017" s="55">
        <v>51.6</v>
      </c>
    </row>
    <row r="1018" spans="1:8">
      <c r="A1018" s="37">
        <v>16</v>
      </c>
      <c r="B1018" s="54" t="s">
        <v>14</v>
      </c>
      <c r="C1018" s="37">
        <v>15</v>
      </c>
      <c r="D1018" s="37"/>
      <c r="E1018" s="77">
        <v>1.94</v>
      </c>
      <c r="F1018" s="77">
        <v>3.27</v>
      </c>
      <c r="G1018" s="77">
        <v>0.28999999999999998</v>
      </c>
      <c r="H1018" s="55">
        <v>38.4</v>
      </c>
    </row>
    <row r="1019" spans="1:8">
      <c r="A1019" s="37">
        <v>173.01</v>
      </c>
      <c r="B1019" s="79" t="s">
        <v>50</v>
      </c>
      <c r="C1019" s="80">
        <v>200</v>
      </c>
      <c r="D1019" s="76"/>
      <c r="E1019" s="73">
        <v>7.86</v>
      </c>
      <c r="F1019" s="73">
        <v>11.33</v>
      </c>
      <c r="G1019" s="73">
        <v>53.33</v>
      </c>
      <c r="H1019" s="38">
        <v>14.49</v>
      </c>
    </row>
    <row r="1020" spans="1:8">
      <c r="A1020" s="37">
        <v>378</v>
      </c>
      <c r="B1020" s="54" t="s">
        <v>135</v>
      </c>
      <c r="C1020" s="37">
        <v>200</v>
      </c>
      <c r="D1020" s="37"/>
      <c r="E1020" s="77">
        <v>1.61</v>
      </c>
      <c r="F1020" s="77">
        <v>1.39</v>
      </c>
      <c r="G1020" s="77">
        <v>13.76</v>
      </c>
      <c r="H1020" s="77">
        <v>74.34</v>
      </c>
    </row>
    <row r="1021" spans="1:8">
      <c r="A1021" s="37"/>
      <c r="B1021" s="33" t="s">
        <v>18</v>
      </c>
      <c r="C1021" s="34">
        <v>30</v>
      </c>
      <c r="D1021" s="34"/>
      <c r="E1021" s="35">
        <v>2.37</v>
      </c>
      <c r="F1021" s="36">
        <v>0.3</v>
      </c>
      <c r="G1021" s="35">
        <v>14.49</v>
      </c>
      <c r="H1021" s="36">
        <v>70.5</v>
      </c>
    </row>
    <row r="1022" spans="1:8">
      <c r="A1022" s="37">
        <v>338</v>
      </c>
      <c r="B1022" s="54" t="s">
        <v>35</v>
      </c>
      <c r="C1022" s="37">
        <v>100</v>
      </c>
      <c r="D1022" s="37"/>
      <c r="E1022" s="55">
        <v>0.4</v>
      </c>
      <c r="F1022" s="55">
        <v>0.3</v>
      </c>
      <c r="G1022" s="55">
        <v>10.3</v>
      </c>
      <c r="H1022" s="37">
        <v>47</v>
      </c>
    </row>
    <row r="1023" spans="1:8">
      <c r="A1023" s="31" t="s">
        <v>20</v>
      </c>
      <c r="B1023" s="31"/>
      <c r="C1023" s="42">
        <f>SUM(C1017:C1022)</f>
        <v>560</v>
      </c>
      <c r="D1023" s="42"/>
      <c r="E1023" s="43">
        <f>SUM(E1017:E1022)</f>
        <v>18.079999999999998</v>
      </c>
      <c r="F1023" s="43">
        <v>15.45</v>
      </c>
      <c r="G1023" s="43">
        <f>SUM(G1017:G1022)</f>
        <v>92.169999999999987</v>
      </c>
      <c r="H1023" s="43">
        <f>SUM(H1017:H1022)</f>
        <v>296.33</v>
      </c>
    </row>
    <row r="1024" spans="1:8">
      <c r="A1024" s="31" t="s">
        <v>21</v>
      </c>
      <c r="B1024" s="31"/>
      <c r="C1024" s="31"/>
      <c r="D1024" s="31"/>
      <c r="E1024" s="31"/>
      <c r="F1024" s="31"/>
      <c r="G1024" s="31"/>
      <c r="H1024" s="31"/>
    </row>
    <row r="1025" spans="1:8">
      <c r="A1025" s="44" t="s">
        <v>52</v>
      </c>
      <c r="B1025" s="49" t="s">
        <v>53</v>
      </c>
      <c r="C1025" s="44">
        <v>60</v>
      </c>
      <c r="D1025" s="44"/>
      <c r="E1025" s="47">
        <v>1.01</v>
      </c>
      <c r="F1025" s="48">
        <v>4.0999999999999996</v>
      </c>
      <c r="G1025" s="47">
        <v>2.98</v>
      </c>
      <c r="H1025" s="47">
        <v>53.15</v>
      </c>
    </row>
    <row r="1026" spans="1:8" ht="31.5">
      <c r="A1026" s="37">
        <v>96</v>
      </c>
      <c r="B1026" s="54" t="s">
        <v>164</v>
      </c>
      <c r="C1026" s="37">
        <v>205</v>
      </c>
      <c r="D1026" s="37"/>
      <c r="E1026" s="77">
        <v>1.95</v>
      </c>
      <c r="F1026" s="77">
        <v>3.06</v>
      </c>
      <c r="G1026" s="77">
        <v>13.54</v>
      </c>
      <c r="H1026" s="77">
        <v>90.08</v>
      </c>
    </row>
    <row r="1027" spans="1:8">
      <c r="A1027" s="37">
        <v>268.58999999999997</v>
      </c>
      <c r="B1027" s="54" t="s">
        <v>221</v>
      </c>
      <c r="C1027" s="37">
        <v>90</v>
      </c>
      <c r="D1027" s="37"/>
      <c r="E1027" s="55">
        <v>12.5</v>
      </c>
      <c r="F1027" s="77">
        <v>13.55</v>
      </c>
      <c r="G1027" s="77">
        <v>10.77</v>
      </c>
      <c r="H1027" s="77">
        <v>215.38</v>
      </c>
    </row>
    <row r="1028" spans="1:8">
      <c r="A1028" s="37">
        <v>142</v>
      </c>
      <c r="B1028" s="33" t="s">
        <v>148</v>
      </c>
      <c r="C1028" s="34">
        <v>150</v>
      </c>
      <c r="D1028" s="46"/>
      <c r="E1028" s="35">
        <v>3.45</v>
      </c>
      <c r="F1028" s="35">
        <v>4.1900000000000004</v>
      </c>
      <c r="G1028" s="35">
        <v>18.96</v>
      </c>
      <c r="H1028" s="35">
        <f>G1028*4+F1028*9+E1028*4</f>
        <v>127.35000000000001</v>
      </c>
    </row>
    <row r="1029" spans="1:8">
      <c r="A1029" s="37">
        <v>342.01</v>
      </c>
      <c r="B1029" s="54" t="s">
        <v>114</v>
      </c>
      <c r="C1029" s="37">
        <v>200</v>
      </c>
      <c r="D1029" s="37"/>
      <c r="E1029" s="77">
        <v>0.16</v>
      </c>
      <c r="F1029" s="77">
        <v>0.16</v>
      </c>
      <c r="G1029" s="55">
        <v>14.9</v>
      </c>
      <c r="H1029" s="77">
        <v>62.69</v>
      </c>
    </row>
    <row r="1030" spans="1:8">
      <c r="A1030" s="47"/>
      <c r="B1030" s="49" t="s">
        <v>18</v>
      </c>
      <c r="C1030" s="44">
        <v>40</v>
      </c>
      <c r="D1030" s="44"/>
      <c r="E1030" s="47">
        <v>3.16</v>
      </c>
      <c r="F1030" s="48">
        <v>0.4</v>
      </c>
      <c r="G1030" s="47">
        <v>19.32</v>
      </c>
      <c r="H1030" s="44">
        <v>94</v>
      </c>
    </row>
    <row r="1031" spans="1:8">
      <c r="A1031" s="47"/>
      <c r="B1031" s="49" t="s">
        <v>30</v>
      </c>
      <c r="C1031" s="44">
        <v>50</v>
      </c>
      <c r="D1031" s="44"/>
      <c r="E1031" s="48">
        <v>3.3</v>
      </c>
      <c r="F1031" s="48">
        <v>0.6</v>
      </c>
      <c r="G1031" s="47">
        <v>19.829999999999998</v>
      </c>
      <c r="H1031" s="44">
        <v>99</v>
      </c>
    </row>
    <row r="1032" spans="1:8">
      <c r="A1032" s="31" t="s">
        <v>31</v>
      </c>
      <c r="B1032" s="31"/>
      <c r="C1032" s="42">
        <f>SUM(C1025:C1031)</f>
        <v>795</v>
      </c>
      <c r="D1032" s="42"/>
      <c r="E1032" s="43">
        <f>SUM(E1025:E1031)</f>
        <v>25.53</v>
      </c>
      <c r="F1032" s="43">
        <f>SUM(F1025:F1031)</f>
        <v>26.060000000000002</v>
      </c>
      <c r="G1032" s="43">
        <f>SUM(G1025:G1031)</f>
        <v>100.3</v>
      </c>
      <c r="H1032" s="43">
        <f>SUM(H1025:H1031)</f>
        <v>741.65000000000009</v>
      </c>
    </row>
    <row r="1033" spans="1:8">
      <c r="A1033" s="31" t="s">
        <v>32</v>
      </c>
      <c r="B1033" s="31"/>
      <c r="C1033" s="31"/>
      <c r="D1033" s="31"/>
      <c r="E1033" s="31"/>
      <c r="F1033" s="31"/>
      <c r="G1033" s="31"/>
      <c r="H1033" s="31"/>
    </row>
    <row r="1034" spans="1:8">
      <c r="A1034" s="37">
        <v>410</v>
      </c>
      <c r="B1034" s="54" t="s">
        <v>222</v>
      </c>
      <c r="C1034" s="37">
        <v>75</v>
      </c>
      <c r="D1034" s="37"/>
      <c r="E1034" s="77">
        <v>9.2200000000000006</v>
      </c>
      <c r="F1034" s="77">
        <v>7.29</v>
      </c>
      <c r="G1034" s="77">
        <v>27.72</v>
      </c>
      <c r="H1034" s="77">
        <v>214.29</v>
      </c>
    </row>
    <row r="1035" spans="1:8">
      <c r="A1035" s="32">
        <v>377</v>
      </c>
      <c r="B1035" s="33" t="s">
        <v>78</v>
      </c>
      <c r="C1035" s="44">
        <v>200</v>
      </c>
      <c r="D1035" s="44"/>
      <c r="E1035" s="47">
        <v>0.53</v>
      </c>
      <c r="F1035" s="47">
        <v>0.22</v>
      </c>
      <c r="G1035" s="48">
        <v>18.600000000000001</v>
      </c>
      <c r="H1035" s="47">
        <v>88.51</v>
      </c>
    </row>
    <row r="1036" spans="1:8">
      <c r="A1036" s="37">
        <v>338</v>
      </c>
      <c r="B1036" s="54" t="s">
        <v>61</v>
      </c>
      <c r="C1036" s="37">
        <v>100</v>
      </c>
      <c r="D1036" s="37"/>
      <c r="E1036" s="55">
        <v>0.4</v>
      </c>
      <c r="F1036" s="55">
        <v>0.4</v>
      </c>
      <c r="G1036" s="55">
        <v>9.8000000000000007</v>
      </c>
      <c r="H1036" s="37">
        <v>47</v>
      </c>
    </row>
    <row r="1037" spans="1:8">
      <c r="A1037" s="31" t="s">
        <v>36</v>
      </c>
      <c r="B1037" s="31"/>
      <c r="C1037" s="42">
        <f>SUM(C1034:C1036)</f>
        <v>375</v>
      </c>
      <c r="D1037" s="42"/>
      <c r="E1037" s="89">
        <f>SUM(E1034:E1036)</f>
        <v>10.15</v>
      </c>
      <c r="F1037" s="89">
        <f>SUM(F1034:F1036)</f>
        <v>7.91</v>
      </c>
      <c r="G1037" s="89">
        <f>SUM(G1034:G1036)</f>
        <v>56.120000000000005</v>
      </c>
      <c r="H1037" s="89">
        <f>SUM(H1034:H1036)</f>
        <v>349.8</v>
      </c>
    </row>
    <row r="1038" spans="1:8">
      <c r="A1038" s="56" t="s">
        <v>37</v>
      </c>
      <c r="B1038" s="56"/>
      <c r="C1038" s="56"/>
      <c r="D1038" s="56"/>
      <c r="E1038" s="56"/>
      <c r="F1038" s="56"/>
      <c r="G1038" s="56"/>
      <c r="H1038" s="56"/>
    </row>
    <row r="1039" spans="1:8">
      <c r="A1039" s="44">
        <v>67</v>
      </c>
      <c r="B1039" s="49" t="s">
        <v>101</v>
      </c>
      <c r="C1039" s="44">
        <v>60</v>
      </c>
      <c r="D1039" s="44"/>
      <c r="E1039" s="47">
        <v>1.05</v>
      </c>
      <c r="F1039" s="47">
        <v>5.12</v>
      </c>
      <c r="G1039" s="47">
        <v>5.64</v>
      </c>
      <c r="H1039" s="47">
        <v>73.319999999999993</v>
      </c>
    </row>
    <row r="1040" spans="1:8">
      <c r="A1040" s="60">
        <v>211</v>
      </c>
      <c r="B1040" s="61" t="s">
        <v>83</v>
      </c>
      <c r="C1040" s="60">
        <v>200</v>
      </c>
      <c r="D1040" s="60"/>
      <c r="E1040" s="63">
        <v>18.41</v>
      </c>
      <c r="F1040" s="63">
        <v>16.28</v>
      </c>
      <c r="G1040" s="63">
        <v>3.82</v>
      </c>
      <c r="H1040" s="63">
        <v>236.66</v>
      </c>
    </row>
    <row r="1041" spans="1:8">
      <c r="A1041" s="60">
        <v>376</v>
      </c>
      <c r="B1041" s="61" t="s">
        <v>16</v>
      </c>
      <c r="C1041" s="60">
        <v>200</v>
      </c>
      <c r="D1041" s="60"/>
      <c r="E1041" s="62"/>
      <c r="F1041" s="62"/>
      <c r="G1041" s="63">
        <v>11.09</v>
      </c>
      <c r="H1041" s="63">
        <v>44.34</v>
      </c>
    </row>
    <row r="1042" spans="1:8">
      <c r="A1042" s="60"/>
      <c r="B1042" s="61" t="s">
        <v>18</v>
      </c>
      <c r="C1042" s="60">
        <v>50</v>
      </c>
      <c r="D1042" s="60"/>
      <c r="E1042" s="63">
        <v>3.95</v>
      </c>
      <c r="F1042" s="64">
        <v>0.5</v>
      </c>
      <c r="G1042" s="63">
        <v>24.15</v>
      </c>
      <c r="H1042" s="64">
        <v>117.5</v>
      </c>
    </row>
    <row r="1043" spans="1:8">
      <c r="A1043" s="56" t="s">
        <v>43</v>
      </c>
      <c r="B1043" s="56"/>
      <c r="C1043" s="65">
        <f>SUM(C1039:C1042)</f>
        <v>510</v>
      </c>
      <c r="D1043" s="65"/>
      <c r="E1043" s="66">
        <f>SUM(E1039:E1042)</f>
        <v>23.41</v>
      </c>
      <c r="F1043" s="66">
        <f>SUM(F1039:F1042)</f>
        <v>21.900000000000002</v>
      </c>
      <c r="G1043" s="66">
        <f>SUM(G1039:G1042)</f>
        <v>44.699999999999996</v>
      </c>
      <c r="H1043" s="66">
        <f>SUM(H1039:H1042)</f>
        <v>471.82000000000005</v>
      </c>
    </row>
    <row r="1044" spans="1:8">
      <c r="A1044" s="56" t="s">
        <v>44</v>
      </c>
      <c r="B1044" s="56"/>
      <c r="C1044" s="56"/>
      <c r="D1044" s="56"/>
      <c r="E1044" s="56"/>
      <c r="F1044" s="56"/>
      <c r="G1044" s="56"/>
      <c r="H1044" s="56"/>
    </row>
    <row r="1045" spans="1:8">
      <c r="A1045" s="60">
        <v>376.02</v>
      </c>
      <c r="B1045" s="61" t="s">
        <v>85</v>
      </c>
      <c r="C1045" s="60">
        <v>200</v>
      </c>
      <c r="D1045" s="60"/>
      <c r="E1045" s="64">
        <v>5.8</v>
      </c>
      <c r="F1045" s="60">
        <v>5</v>
      </c>
      <c r="G1045" s="64">
        <v>9.6</v>
      </c>
      <c r="H1045" s="60">
        <v>108</v>
      </c>
    </row>
    <row r="1046" spans="1:8">
      <c r="A1046" s="60"/>
      <c r="B1046" s="70" t="s">
        <v>46</v>
      </c>
      <c r="C1046" s="71">
        <v>22</v>
      </c>
      <c r="D1046" s="71"/>
      <c r="E1046" s="72">
        <v>0.45</v>
      </c>
      <c r="F1046" s="72">
        <v>2.86</v>
      </c>
      <c r="G1046" s="72">
        <v>10.43</v>
      </c>
      <c r="H1046" s="73">
        <f>(E1046+G1046)*4+F1046*9</f>
        <v>69.259999999999991</v>
      </c>
    </row>
    <row r="1047" spans="1:8">
      <c r="A1047" s="56" t="s">
        <v>47</v>
      </c>
      <c r="B1047" s="56"/>
      <c r="C1047" s="65">
        <f>SUM(C1045:C1046)</f>
        <v>222</v>
      </c>
      <c r="D1047" s="65"/>
      <c r="E1047" s="85">
        <v>5.8</v>
      </c>
      <c r="F1047" s="85">
        <v>5</v>
      </c>
      <c r="G1047" s="85">
        <v>9.6</v>
      </c>
      <c r="H1047" s="151">
        <v>108</v>
      </c>
    </row>
    <row r="1048" spans="1:8">
      <c r="A1048" s="31" t="s">
        <v>48</v>
      </c>
      <c r="B1048" s="31"/>
      <c r="C1048" s="74">
        <f>C1047+C1043+C1037+C1032+C1023</f>
        <v>2462</v>
      </c>
      <c r="D1048" s="74"/>
      <c r="E1048" s="100">
        <f>E1047+E1043+E1037+E1032+E1023</f>
        <v>82.97</v>
      </c>
      <c r="F1048" s="100">
        <f>F1047+F1043+F1037+F1032+F1023</f>
        <v>76.320000000000007</v>
      </c>
      <c r="G1048" s="100">
        <f>G1047+G1043+G1037+G1032+G1023</f>
        <v>302.89</v>
      </c>
      <c r="H1048" s="100">
        <f>H1047+H1043+H1037+H1032+H1023</f>
        <v>1967.6000000000001</v>
      </c>
    </row>
    <row r="1049" spans="1:8">
      <c r="A1049" s="22"/>
      <c r="B1049" s="23"/>
      <c r="C1049" s="23"/>
      <c r="D1049" s="23"/>
      <c r="E1049" s="23"/>
      <c r="F1049" s="23"/>
      <c r="G1049" s="23"/>
      <c r="H1049" s="23"/>
    </row>
    <row r="1050" spans="1:8" ht="15">
      <c r="A1050" s="26"/>
      <c r="B1050" s="26"/>
      <c r="C1050" s="26"/>
      <c r="D1050" s="26"/>
      <c r="E1050" s="26"/>
      <c r="F1050" s="26"/>
      <c r="G1050" s="26"/>
      <c r="H1050" s="26"/>
    </row>
    <row r="1051" spans="1:8">
      <c r="A1051" s="24" t="s">
        <v>4</v>
      </c>
      <c r="B1051" s="25">
        <v>28</v>
      </c>
      <c r="C1051" s="25"/>
      <c r="D1051" s="25"/>
      <c r="E1051" s="25"/>
      <c r="F1051" s="26"/>
      <c r="G1051" s="26"/>
      <c r="H1051" s="26"/>
    </row>
    <row r="1052" spans="1:8">
      <c r="A1052" s="27" t="s">
        <v>5</v>
      </c>
      <c r="B1052" s="28" t="s">
        <v>6</v>
      </c>
      <c r="C1052" s="28" t="s">
        <v>7</v>
      </c>
      <c r="D1052" s="29"/>
      <c r="E1052" s="28" t="s">
        <v>8</v>
      </c>
      <c r="F1052" s="28"/>
      <c r="G1052" s="28"/>
      <c r="H1052" s="28" t="s">
        <v>9</v>
      </c>
    </row>
    <row r="1053" spans="1:8">
      <c r="A1053" s="27"/>
      <c r="B1053" s="28"/>
      <c r="C1053" s="28"/>
      <c r="D1053" s="29"/>
      <c r="E1053" s="29" t="s">
        <v>10</v>
      </c>
      <c r="F1053" s="29" t="s">
        <v>11</v>
      </c>
      <c r="G1053" s="29" t="s">
        <v>12</v>
      </c>
      <c r="H1053" s="28"/>
    </row>
    <row r="1054" spans="1:8">
      <c r="A1054" s="30">
        <v>1</v>
      </c>
      <c r="B1054" s="30">
        <v>2</v>
      </c>
      <c r="C1054" s="30">
        <v>3</v>
      </c>
      <c r="D1054" s="30"/>
      <c r="E1054" s="30">
        <v>4</v>
      </c>
      <c r="F1054" s="30">
        <v>5</v>
      </c>
      <c r="G1054" s="30">
        <v>6</v>
      </c>
      <c r="H1054" s="30">
        <v>7</v>
      </c>
    </row>
    <row r="1055" spans="1:8">
      <c r="A1055" s="31" t="s">
        <v>13</v>
      </c>
      <c r="B1055" s="31"/>
      <c r="C1055" s="31"/>
      <c r="D1055" s="31"/>
      <c r="E1055" s="31"/>
      <c r="F1055" s="31"/>
      <c r="G1055" s="31"/>
      <c r="H1055" s="31"/>
    </row>
    <row r="1056" spans="1:8">
      <c r="A1056" s="37">
        <v>14</v>
      </c>
      <c r="B1056" s="54" t="s">
        <v>119</v>
      </c>
      <c r="C1056" s="37">
        <v>10</v>
      </c>
      <c r="D1056" s="37"/>
      <c r="E1056" s="77">
        <v>0.08</v>
      </c>
      <c r="F1056" s="77">
        <v>7.25</v>
      </c>
      <c r="G1056" s="77">
        <v>0.13</v>
      </c>
      <c r="H1056" s="77">
        <v>66.09</v>
      </c>
    </row>
    <row r="1057" spans="1:8">
      <c r="A1057" s="37">
        <v>209</v>
      </c>
      <c r="B1057" s="54" t="s">
        <v>98</v>
      </c>
      <c r="C1057" s="37">
        <v>40</v>
      </c>
      <c r="D1057" s="37"/>
      <c r="E1057" s="77">
        <v>5.08</v>
      </c>
      <c r="F1057" s="55">
        <v>4.5999999999999996</v>
      </c>
      <c r="G1057" s="77">
        <v>0.28000000000000003</v>
      </c>
      <c r="H1057" s="55">
        <v>62.8</v>
      </c>
    </row>
    <row r="1058" spans="1:8">
      <c r="A1058" s="67">
        <v>173.05</v>
      </c>
      <c r="B1058" s="68" t="s">
        <v>111</v>
      </c>
      <c r="C1058" s="67">
        <v>200</v>
      </c>
      <c r="D1058" s="67"/>
      <c r="E1058" s="113">
        <v>8.4</v>
      </c>
      <c r="F1058" s="113">
        <v>11.08</v>
      </c>
      <c r="G1058" s="113">
        <v>36</v>
      </c>
      <c r="H1058" s="113">
        <v>277.32</v>
      </c>
    </row>
    <row r="1059" spans="1:8">
      <c r="A1059" s="37">
        <v>382</v>
      </c>
      <c r="B1059" s="33" t="s">
        <v>34</v>
      </c>
      <c r="C1059" s="32">
        <v>180</v>
      </c>
      <c r="D1059" s="39"/>
      <c r="E1059" s="38">
        <v>3.5</v>
      </c>
      <c r="F1059" s="38">
        <v>2.9</v>
      </c>
      <c r="G1059" s="38">
        <v>22.58</v>
      </c>
      <c r="H1059" s="38">
        <v>129.87</v>
      </c>
    </row>
    <row r="1060" spans="1:8">
      <c r="A1060" s="37"/>
      <c r="B1060" s="33" t="s">
        <v>18</v>
      </c>
      <c r="C1060" s="34">
        <v>30</v>
      </c>
      <c r="D1060" s="34"/>
      <c r="E1060" s="35">
        <v>2.37</v>
      </c>
      <c r="F1060" s="36">
        <v>0.3</v>
      </c>
      <c r="G1060" s="35">
        <v>14.49</v>
      </c>
      <c r="H1060" s="36">
        <v>70.5</v>
      </c>
    </row>
    <row r="1061" spans="1:8">
      <c r="A1061" s="37">
        <v>338</v>
      </c>
      <c r="B1061" s="54" t="s">
        <v>61</v>
      </c>
      <c r="C1061" s="37">
        <v>100</v>
      </c>
      <c r="D1061" s="37"/>
      <c r="E1061" s="55">
        <v>0.4</v>
      </c>
      <c r="F1061" s="55">
        <v>0.4</v>
      </c>
      <c r="G1061" s="55">
        <v>9.8000000000000007</v>
      </c>
      <c r="H1061" s="37">
        <v>47</v>
      </c>
    </row>
    <row r="1062" spans="1:8">
      <c r="A1062" s="31" t="s">
        <v>20</v>
      </c>
      <c r="B1062" s="31"/>
      <c r="C1062" s="42">
        <f>SUM(C1056:C1061)</f>
        <v>560</v>
      </c>
      <c r="D1062" s="42"/>
      <c r="E1062" s="42">
        <f>SUM(E1056:E1061)</f>
        <v>19.830000000000002</v>
      </c>
      <c r="F1062" s="42">
        <f>SUM(F1056:F1061)</f>
        <v>26.529999999999998</v>
      </c>
      <c r="G1062" s="42">
        <f>SUM(G1056:G1061)</f>
        <v>83.279999999999987</v>
      </c>
      <c r="H1062" s="42">
        <f>SUM(H1056:H1061)</f>
        <v>653.57999999999993</v>
      </c>
    </row>
    <row r="1063" spans="1:8">
      <c r="A1063" s="31" t="s">
        <v>21</v>
      </c>
      <c r="B1063" s="31"/>
      <c r="C1063" s="31"/>
      <c r="D1063" s="31"/>
      <c r="E1063" s="31"/>
      <c r="F1063" s="31"/>
      <c r="G1063" s="31"/>
      <c r="H1063" s="31"/>
    </row>
    <row r="1064" spans="1:8">
      <c r="A1064" s="37">
        <v>55</v>
      </c>
      <c r="B1064" s="54" t="s">
        <v>62</v>
      </c>
      <c r="C1064" s="37">
        <v>60</v>
      </c>
      <c r="D1064" s="37"/>
      <c r="E1064" s="77">
        <v>0.75</v>
      </c>
      <c r="F1064" s="77">
        <v>5.0599999999999996</v>
      </c>
      <c r="G1064" s="77">
        <v>3.72</v>
      </c>
      <c r="H1064" s="77">
        <v>63.85</v>
      </c>
    </row>
    <row r="1065" spans="1:8" ht="31.5">
      <c r="A1065" s="37">
        <v>88</v>
      </c>
      <c r="B1065" s="54" t="s">
        <v>113</v>
      </c>
      <c r="C1065" s="37">
        <v>205</v>
      </c>
      <c r="D1065" s="37"/>
      <c r="E1065" s="77">
        <v>2.0099999999999998</v>
      </c>
      <c r="F1065" s="77">
        <v>4.01</v>
      </c>
      <c r="G1065" s="77">
        <v>9.48</v>
      </c>
      <c r="H1065" s="55">
        <v>82.6</v>
      </c>
    </row>
    <row r="1066" spans="1:8">
      <c r="A1066" s="44">
        <v>268</v>
      </c>
      <c r="B1066" s="45" t="s">
        <v>156</v>
      </c>
      <c r="C1066" s="34">
        <v>90</v>
      </c>
      <c r="D1066" s="34"/>
      <c r="E1066" s="35">
        <v>13.28</v>
      </c>
      <c r="F1066" s="35">
        <v>14.49</v>
      </c>
      <c r="G1066" s="36">
        <v>12.67</v>
      </c>
      <c r="H1066" s="35">
        <v>234.34</v>
      </c>
    </row>
    <row r="1067" spans="1:8">
      <c r="A1067" s="34">
        <v>415</v>
      </c>
      <c r="B1067" s="115" t="s">
        <v>118</v>
      </c>
      <c r="C1067" s="34">
        <v>150</v>
      </c>
      <c r="D1067" s="34"/>
      <c r="E1067" s="35">
        <v>3.47</v>
      </c>
      <c r="F1067" s="35">
        <v>3.45</v>
      </c>
      <c r="G1067" s="35">
        <v>31.61</v>
      </c>
      <c r="H1067" s="35">
        <v>171.56</v>
      </c>
    </row>
    <row r="1068" spans="1:8">
      <c r="A1068" s="37">
        <v>349</v>
      </c>
      <c r="B1068" s="54" t="s">
        <v>122</v>
      </c>
      <c r="C1068" s="37">
        <v>200</v>
      </c>
      <c r="D1068" s="37"/>
      <c r="E1068" s="77">
        <v>0.59</v>
      </c>
      <c r="F1068" s="77">
        <v>0.05</v>
      </c>
      <c r="G1068" s="77">
        <v>18.579999999999998</v>
      </c>
      <c r="H1068" s="77">
        <v>77.94</v>
      </c>
    </row>
    <row r="1069" spans="1:8">
      <c r="A1069" s="47"/>
      <c r="B1069" s="49" t="s">
        <v>18</v>
      </c>
      <c r="C1069" s="44">
        <v>40</v>
      </c>
      <c r="D1069" s="44"/>
      <c r="E1069" s="47">
        <v>3.16</v>
      </c>
      <c r="F1069" s="48">
        <v>0.4</v>
      </c>
      <c r="G1069" s="47">
        <v>19.32</v>
      </c>
      <c r="H1069" s="44">
        <v>94</v>
      </c>
    </row>
    <row r="1070" spans="1:8">
      <c r="A1070" s="47"/>
      <c r="B1070" s="49" t="s">
        <v>30</v>
      </c>
      <c r="C1070" s="44">
        <v>50</v>
      </c>
      <c r="D1070" s="44"/>
      <c r="E1070" s="48">
        <v>3.3</v>
      </c>
      <c r="F1070" s="48">
        <v>0.6</v>
      </c>
      <c r="G1070" s="47">
        <v>19.829999999999998</v>
      </c>
      <c r="H1070" s="44">
        <v>99</v>
      </c>
    </row>
    <row r="1071" spans="1:8">
      <c r="A1071" s="31" t="s">
        <v>31</v>
      </c>
      <c r="B1071" s="31"/>
      <c r="C1071" s="42">
        <f>SUM(C1064:C1070)</f>
        <v>795</v>
      </c>
      <c r="D1071" s="42"/>
      <c r="E1071" s="43">
        <f>SUM(E1064:E1070)</f>
        <v>26.56</v>
      </c>
      <c r="F1071" s="43">
        <f>SUM(F1064:F1070)</f>
        <v>28.060000000000002</v>
      </c>
      <c r="G1071" s="43">
        <f>SUM(G1064:G1070)</f>
        <v>115.21</v>
      </c>
      <c r="H1071" s="43">
        <f>SUM(H1064:H1070)</f>
        <v>823.29</v>
      </c>
    </row>
    <row r="1072" spans="1:8">
      <c r="A1072" s="31" t="s">
        <v>32</v>
      </c>
      <c r="B1072" s="31"/>
      <c r="C1072" s="31"/>
      <c r="D1072" s="31"/>
      <c r="E1072" s="31"/>
      <c r="F1072" s="31"/>
      <c r="G1072" s="31"/>
      <c r="H1072" s="31"/>
    </row>
    <row r="1073" spans="1:8">
      <c r="A1073" s="37">
        <v>421</v>
      </c>
      <c r="B1073" s="54" t="s">
        <v>123</v>
      </c>
      <c r="C1073" s="37">
        <v>75</v>
      </c>
      <c r="D1073" s="37"/>
      <c r="E1073" s="77">
        <v>4.78</v>
      </c>
      <c r="F1073" s="77">
        <v>8.35</v>
      </c>
      <c r="G1073" s="77">
        <v>33.65</v>
      </c>
      <c r="H1073" s="55">
        <v>229.5</v>
      </c>
    </row>
    <row r="1074" spans="1:8">
      <c r="A1074" s="37">
        <v>377</v>
      </c>
      <c r="B1074" s="54" t="s">
        <v>126</v>
      </c>
      <c r="C1074" s="37">
        <v>200</v>
      </c>
      <c r="D1074" s="37"/>
      <c r="E1074" s="77">
        <v>0.06</v>
      </c>
      <c r="F1074" s="77">
        <v>0.01</v>
      </c>
      <c r="G1074" s="77">
        <v>11.19</v>
      </c>
      <c r="H1074" s="77">
        <v>46.28</v>
      </c>
    </row>
    <row r="1075" spans="1:8">
      <c r="A1075" s="37">
        <v>338</v>
      </c>
      <c r="B1075" s="54" t="s">
        <v>35</v>
      </c>
      <c r="C1075" s="37">
        <v>100</v>
      </c>
      <c r="D1075" s="37"/>
      <c r="E1075" s="55">
        <v>0.4</v>
      </c>
      <c r="F1075" s="55">
        <v>0.3</v>
      </c>
      <c r="G1075" s="55">
        <v>10.3</v>
      </c>
      <c r="H1075" s="37">
        <v>47</v>
      </c>
    </row>
    <row r="1076" spans="1:8">
      <c r="A1076" s="31" t="s">
        <v>36</v>
      </c>
      <c r="B1076" s="31"/>
      <c r="C1076" s="42">
        <f>SUM(C1073:C1075)</f>
        <v>375</v>
      </c>
      <c r="D1076" s="42"/>
      <c r="E1076" s="43">
        <f>SUM(E1073:E1075)</f>
        <v>5.24</v>
      </c>
      <c r="F1076" s="43">
        <f>SUM(F1073:F1075)</f>
        <v>8.66</v>
      </c>
      <c r="G1076" s="43">
        <f>SUM(G1073:G1075)</f>
        <v>55.14</v>
      </c>
      <c r="H1076" s="43">
        <f>SUM(H1073:H1075)</f>
        <v>322.77999999999997</v>
      </c>
    </row>
    <row r="1077" spans="1:8">
      <c r="A1077" s="56" t="s">
        <v>37</v>
      </c>
      <c r="B1077" s="56"/>
      <c r="C1077" s="56"/>
      <c r="D1077" s="56"/>
      <c r="E1077" s="56"/>
      <c r="F1077" s="56"/>
      <c r="G1077" s="56"/>
      <c r="H1077" s="56"/>
    </row>
    <row r="1078" spans="1:8" ht="31.5">
      <c r="A1078" s="37">
        <v>39</v>
      </c>
      <c r="B1078" s="54" t="s">
        <v>168</v>
      </c>
      <c r="C1078" s="37">
        <v>60</v>
      </c>
      <c r="D1078" s="37"/>
      <c r="E1078" s="37">
        <v>1</v>
      </c>
      <c r="F1078" s="77">
        <v>4.32</v>
      </c>
      <c r="G1078" s="77">
        <v>5.88</v>
      </c>
      <c r="H1078" s="77">
        <v>66.19</v>
      </c>
    </row>
    <row r="1079" spans="1:8" ht="31.5">
      <c r="A1079" s="60">
        <v>294</v>
      </c>
      <c r="B1079" s="61" t="s">
        <v>223</v>
      </c>
      <c r="C1079" s="60">
        <v>120</v>
      </c>
      <c r="D1079" s="60"/>
      <c r="E1079" s="63">
        <v>12.16</v>
      </c>
      <c r="F1079" s="63">
        <v>4.8</v>
      </c>
      <c r="G1079" s="64">
        <v>14.45</v>
      </c>
      <c r="H1079" s="63">
        <v>133.99</v>
      </c>
    </row>
    <row r="1080" spans="1:8">
      <c r="A1080" s="60">
        <v>202</v>
      </c>
      <c r="B1080" s="61" t="s">
        <v>27</v>
      </c>
      <c r="C1080" s="60">
        <v>150</v>
      </c>
      <c r="D1080" s="60"/>
      <c r="E1080" s="64">
        <v>6.6</v>
      </c>
      <c r="F1080" s="63">
        <v>0.78</v>
      </c>
      <c r="G1080" s="64">
        <v>42.3</v>
      </c>
      <c r="H1080" s="64">
        <v>202.8</v>
      </c>
    </row>
    <row r="1081" spans="1:8">
      <c r="A1081" s="60">
        <v>376</v>
      </c>
      <c r="B1081" s="61" t="s">
        <v>42</v>
      </c>
      <c r="C1081" s="60">
        <v>200</v>
      </c>
      <c r="D1081" s="60"/>
      <c r="E1081" s="62"/>
      <c r="F1081" s="62"/>
      <c r="G1081" s="63">
        <v>11.09</v>
      </c>
      <c r="H1081" s="63">
        <v>44.34</v>
      </c>
    </row>
    <row r="1082" spans="1:8">
      <c r="A1082" s="60"/>
      <c r="B1082" s="61" t="s">
        <v>18</v>
      </c>
      <c r="C1082" s="60">
        <v>50</v>
      </c>
      <c r="D1082" s="60"/>
      <c r="E1082" s="63">
        <v>3.95</v>
      </c>
      <c r="F1082" s="64">
        <v>0.5</v>
      </c>
      <c r="G1082" s="63">
        <v>24.15</v>
      </c>
      <c r="H1082" s="64">
        <v>117.5</v>
      </c>
    </row>
    <row r="1083" spans="1:8">
      <c r="A1083" s="56" t="s">
        <v>43</v>
      </c>
      <c r="B1083" s="56"/>
      <c r="C1083" s="65">
        <f>SUM(C1078:C1082)</f>
        <v>580</v>
      </c>
      <c r="D1083" s="65"/>
      <c r="E1083" s="85">
        <v>21.39</v>
      </c>
      <c r="F1083" s="85">
        <v>10.9</v>
      </c>
      <c r="G1083" s="85">
        <v>83.14</v>
      </c>
      <c r="H1083" s="85">
        <v>501.45</v>
      </c>
    </row>
    <row r="1084" spans="1:8">
      <c r="A1084" s="56" t="s">
        <v>44</v>
      </c>
      <c r="B1084" s="56"/>
      <c r="C1084" s="56"/>
      <c r="D1084" s="56"/>
      <c r="E1084" s="56"/>
      <c r="F1084" s="56"/>
      <c r="G1084" s="56"/>
      <c r="H1084" s="56"/>
    </row>
    <row r="1085" spans="1:8">
      <c r="A1085" s="60">
        <v>376.03</v>
      </c>
      <c r="B1085" s="61" t="s">
        <v>65</v>
      </c>
      <c r="C1085" s="60">
        <v>200</v>
      </c>
      <c r="D1085" s="60"/>
      <c r="E1085" s="64">
        <v>5.8</v>
      </c>
      <c r="F1085" s="60">
        <v>5</v>
      </c>
      <c r="G1085" s="60">
        <v>8</v>
      </c>
      <c r="H1085" s="60">
        <v>106</v>
      </c>
    </row>
    <row r="1086" spans="1:8">
      <c r="A1086" s="60"/>
      <c r="B1086" s="70" t="s">
        <v>66</v>
      </c>
      <c r="C1086" s="71">
        <v>21</v>
      </c>
      <c r="D1086" s="71"/>
      <c r="E1086" s="84">
        <v>0.74</v>
      </c>
      <c r="F1086" s="84">
        <v>7.35</v>
      </c>
      <c r="G1086" s="84">
        <v>11.34</v>
      </c>
      <c r="H1086" s="73">
        <v>115.5</v>
      </c>
    </row>
    <row r="1087" spans="1:8">
      <c r="A1087" s="56" t="s">
        <v>47</v>
      </c>
      <c r="B1087" s="56"/>
      <c r="C1087" s="65">
        <f>SUM(C1085:C1086)</f>
        <v>221</v>
      </c>
      <c r="D1087" s="65"/>
      <c r="E1087" s="66">
        <f>SUM(E1085:E1086)</f>
        <v>6.54</v>
      </c>
      <c r="F1087" s="66">
        <f>SUM(F1085:F1086)</f>
        <v>12.35</v>
      </c>
      <c r="G1087" s="66">
        <f>SUM(G1085:G1086)</f>
        <v>19.34</v>
      </c>
      <c r="H1087" s="66">
        <f>SUM(H1085:H1086)</f>
        <v>221.5</v>
      </c>
    </row>
    <row r="1088" spans="1:8">
      <c r="A1088" s="31" t="s">
        <v>48</v>
      </c>
      <c r="B1088" s="31"/>
      <c r="C1088" s="74">
        <f>C1087+C1083+C1076+C1071+C1062</f>
        <v>2531</v>
      </c>
      <c r="D1088" s="74"/>
      <c r="E1088" s="100">
        <f>E1087+E1083+E1076+E1071+E1062</f>
        <v>79.56</v>
      </c>
      <c r="F1088" s="100">
        <f>F1087+F1083+F1076+F1071+F1062</f>
        <v>86.5</v>
      </c>
      <c r="G1088" s="100">
        <f>G1087+G1083+G1076+G1071+G1062</f>
        <v>356.10999999999996</v>
      </c>
      <c r="H1088" s="100">
        <f>H1087+H1083+H1076+H1071+H1062</f>
        <v>2522.6</v>
      </c>
    </row>
    <row r="1089" spans="1:8">
      <c r="A1089" s="152"/>
      <c r="B1089" s="152"/>
      <c r="C1089" s="153"/>
      <c r="D1089" s="153"/>
      <c r="E1089" s="77"/>
      <c r="F1089" s="77"/>
      <c r="G1089" s="77"/>
      <c r="H1089" s="77"/>
    </row>
    <row r="1090" spans="1:8">
      <c r="A1090" s="152"/>
      <c r="B1090" s="154" t="s">
        <v>224</v>
      </c>
      <c r="C1090" s="153"/>
      <c r="D1090" s="153"/>
      <c r="E1090" s="77"/>
      <c r="F1090" s="77"/>
      <c r="G1090" s="77"/>
      <c r="H1090" s="77"/>
    </row>
    <row r="1091" spans="1:8">
      <c r="A1091" s="26"/>
      <c r="B1091" s="26"/>
      <c r="C1091" s="28" t="s">
        <v>7</v>
      </c>
      <c r="D1091" s="29"/>
      <c r="E1091" s="28" t="s">
        <v>8</v>
      </c>
      <c r="F1091" s="28"/>
      <c r="G1091" s="28"/>
      <c r="H1091" s="28" t="s">
        <v>9</v>
      </c>
    </row>
    <row r="1092" spans="1:8">
      <c r="A1092" s="26"/>
      <c r="B1092" s="26"/>
      <c r="C1092" s="28"/>
      <c r="D1092" s="29"/>
      <c r="E1092" s="29" t="s">
        <v>10</v>
      </c>
      <c r="F1092" s="29" t="s">
        <v>11</v>
      </c>
      <c r="G1092" s="29" t="s">
        <v>12</v>
      </c>
      <c r="H1092" s="28"/>
    </row>
    <row r="1093" spans="1:8">
      <c r="A1093" s="155" t="s">
        <v>225</v>
      </c>
      <c r="B1093" s="155"/>
      <c r="C1093" s="92">
        <f>(C18+C57+C95+C133+C173+C213+C252+C291+C330+C367+C407+C447+C485+C524+C562+C599+C637+C676+C714+C754+C792+C829+C868+C907+C945+C983+C1023+C1062)/28</f>
        <v>521.42857142857144</v>
      </c>
      <c r="D1093" s="92"/>
      <c r="E1093" s="94">
        <f>(E18+E57+E95+E133+E173+E213+E252+E291+E330+E367+E407+E447+E485+E524+E562+E599+E637+E676+E714+E754+E792+E829+E868+E907+E945+E983+E1023+E1062)/28</f>
        <v>17.817142857142851</v>
      </c>
      <c r="F1093" s="94">
        <f>(F18+F57+F95+F133+F173+F213+F252+F291+F330+F367+F407+F447+F485+F524+F562+F599+F637+F676+F714+F754+F792+F829+F868+F907+F945+F983+F1023+F1062)/28</f>
        <v>19.396071428571425</v>
      </c>
      <c r="G1093" s="94">
        <f>(G18+G57+G95+G133+G173+G213+G252+G291+G330+G367+G407+G447+G485+G524+G562+G599+G637+G676+G714+G754+G792+G829+G868+G907+G945+G983+G1023+G1062)/28</f>
        <v>84.176785714285728</v>
      </c>
      <c r="H1093" s="94">
        <f>(H18+H57+H95+H133+H173+H213+H252+H291+H330+H367+H407+H447+H485+H524+H562+H599+H637+H676+H714+H754+H792+H829+H868+H907+H945+H983+H1023+H1062)/28</f>
        <v>543.75064285714291</v>
      </c>
    </row>
    <row r="1094" spans="1:8">
      <c r="A1094" s="155" t="s">
        <v>226</v>
      </c>
      <c r="B1094" s="155"/>
      <c r="C1094" s="78"/>
      <c r="D1094" s="78"/>
      <c r="E1094" s="156">
        <f>E1093*100/77</f>
        <v>23.139146567717987</v>
      </c>
      <c r="F1094" s="156">
        <f>F1093*100/79</f>
        <v>24.55198915009041</v>
      </c>
      <c r="G1094" s="156">
        <f>G1093*100/335</f>
        <v>25.127398720682304</v>
      </c>
      <c r="H1094" s="156">
        <f>H1093*100/2350</f>
        <v>23.138325227963527</v>
      </c>
    </row>
    <row r="1095" spans="1:8" ht="15">
      <c r="A1095" s="26"/>
      <c r="B1095" s="26"/>
      <c r="C1095" s="26"/>
      <c r="D1095" s="26"/>
      <c r="E1095" s="26"/>
      <c r="F1095" s="26"/>
      <c r="G1095" s="26"/>
      <c r="H1095" s="26"/>
    </row>
    <row r="1096" spans="1:8">
      <c r="A1096" s="155" t="s">
        <v>227</v>
      </c>
      <c r="B1096" s="155"/>
      <c r="C1096" s="92">
        <f>(C1071+C1032+C992+C954+C915+C877+C838+C800+C762+C723+C685+C646+C607+C570+C533+C494+C456+C416+C376+C339+C300+C261+C221+C182+C142+C103+C65+C27)/28</f>
        <v>789.46428571428567</v>
      </c>
      <c r="D1096" s="92">
        <f>(D1071+D1032+D992+D954+D915+D877+D838+D800+D762+D723+D685+D646+D607+D570+D533+D494+D456+D416+D376+D339+D300+D261+D221+D182+D142+D103+D65+D27)/28</f>
        <v>10.607142857142858</v>
      </c>
      <c r="E1096" s="92">
        <f>(E1071+E1032+E992+E954+E915+E877+E838+E800+E762+E723+E685+E646+E607+E570+E533+E494+E456+E416+E376+E339+E300+E261+E221+E182+E142+E103+E65+E27)/28</f>
        <v>29.704642857142854</v>
      </c>
      <c r="F1096" s="92">
        <f>(F1071+F1032+F992+F954+F915+F877+F838+F800+F762+F723+F685+F646+F607+F570+F533+F494+F456+F416+F376+F339+F300+F261+F221+F182+F142+F103+F65+F27)/28</f>
        <v>25.488607142857138</v>
      </c>
      <c r="G1096" s="92">
        <f>(G1071+G1032+G992+G954+G915+G877+G838+G800+G762+G723+G685+G646+G607+G570+G533+G494+G456+G416+G376+G339+G300+G261+G221+G182+G142+G103+G65+G27)/28</f>
        <v>105.71314285714287</v>
      </c>
      <c r="H1096" s="92">
        <f>(H1071+H1032+H992+H954+H915+H877+H838+H800+H762+H723+H685+H646+H607+H570+H533+H494+H456+H416+H376+H339+H300+H261+H221+H182+H142+H103+H65+H27)/28</f>
        <v>768.98885714285723</v>
      </c>
    </row>
    <row r="1097" spans="1:8">
      <c r="A1097" s="155" t="s">
        <v>226</v>
      </c>
      <c r="B1097" s="155"/>
      <c r="C1097" s="78"/>
      <c r="D1097" s="78"/>
      <c r="E1097" s="156">
        <f>E1096*100/77</f>
        <v>38.577458256029679</v>
      </c>
      <c r="F1097" s="156">
        <f>F1096*100/79</f>
        <v>32.264059674502704</v>
      </c>
      <c r="G1097" s="156">
        <f>G1096*100/335</f>
        <v>31.556162046908319</v>
      </c>
      <c r="H1097" s="156">
        <f>H1096*100/2350</f>
        <v>32.722930091185411</v>
      </c>
    </row>
    <row r="1098" spans="1:8" ht="15">
      <c r="A1098" s="26"/>
      <c r="B1098" s="26"/>
      <c r="C1098" s="26"/>
      <c r="D1098" s="26"/>
      <c r="E1098" s="26"/>
      <c r="F1098" s="26"/>
      <c r="G1098" s="26"/>
      <c r="H1098" s="26"/>
    </row>
    <row r="1099" spans="1:8">
      <c r="A1099" s="155" t="s">
        <v>228</v>
      </c>
      <c r="B1099" s="155"/>
      <c r="C1099" s="92">
        <f>(C32+C70+C108+C147+C187+C226+C266+C305+C344+C381+C959+C461+C499+C538+C575+C612+C651+C690+C728+C767+C805+C843+C882+C920+C423+C997+C1037+C1076)/28</f>
        <v>372.03571428571428</v>
      </c>
      <c r="D1099" s="92"/>
      <c r="E1099" s="92">
        <f>(E32+E70+E108+E147+E187+E226+E266+E305+E344+E381+E959+E461+E499+E538+E575+E612+E651+E690+E728+E767+E805+E843+E882+E920+E423+E997+E1037+E1076)/28</f>
        <v>6.9482142857142861</v>
      </c>
      <c r="F1099" s="92">
        <f>(F32+F70+F108+F147+F187+F226+F266+F305+F344+F381+F959+F461+F499+F538+F575+F612+F651+F690+F728+F767+F805+F843+F882+F920+F423+F997+F1037+F1076)/28</f>
        <v>10.042857142857143</v>
      </c>
      <c r="G1099" s="92">
        <f>(G32+G70+G108+G147+G187+G226+G266+G305+G344+G381+G959+G461+G499+G538+G575+G612+G651+G690+G728+G767+G805+G843+G882+G920+G423+G997+G1037+G1076)/28</f>
        <v>59.286892857142846</v>
      </c>
      <c r="H1099" s="92">
        <f>(H32+H70+H108+H147+H187+H226+H266+H305+H344+H381+H959+H461+H499+H538+H575+H612+H651+H690+H728+H767+H805+H843+H882+H920+H423+H997+H1037+H1076)/28</f>
        <v>358.88896428571422</v>
      </c>
    </row>
    <row r="1100" spans="1:8">
      <c r="A1100" s="155" t="s">
        <v>226</v>
      </c>
      <c r="B1100" s="155"/>
      <c r="C1100" s="78"/>
      <c r="D1100" s="78"/>
      <c r="E1100" s="156">
        <f>E1099*100/77</f>
        <v>9.0236549165120614</v>
      </c>
      <c r="F1100" s="156">
        <f>F1099*100/79</f>
        <v>12.712477396021699</v>
      </c>
      <c r="G1100" s="156">
        <f>G1099*100/335</f>
        <v>17.697579957356073</v>
      </c>
      <c r="H1100" s="156">
        <f>H1099*100/2350</f>
        <v>15.271870820668692</v>
      </c>
    </row>
    <row r="1101" spans="1:8" ht="15">
      <c r="A1101" s="26"/>
      <c r="B1101" s="26"/>
      <c r="C1101" s="26"/>
      <c r="D1101" s="26"/>
      <c r="E1101" s="26"/>
      <c r="F1101" s="26"/>
      <c r="G1101" s="26"/>
      <c r="H1101" s="26"/>
    </row>
    <row r="1102" spans="1:8">
      <c r="A1102" s="157" t="s">
        <v>229</v>
      </c>
      <c r="B1102" s="157"/>
      <c r="C1102" s="57">
        <f>(C39+C77+C114+C154+C194+C233+C273+C311+C350+C388+C429+C467+C506+C544+C581+C619+C658+C696+C735+C773+C811+C850+C889+C926+C965+C1004+C1043+C1083)/28</f>
        <v>535.71428571428567</v>
      </c>
      <c r="D1102" s="57"/>
      <c r="E1102" s="59">
        <f>(E39+E77+E114+E154+E194+E233+E273+E311+E350+E388+E429+E467+E506+E544+E581+E619+E658+E696+E735+E773+E811+E850+E889+E926+E965+E1004+E1043+E1083)/28</f>
        <v>23.196071428571432</v>
      </c>
      <c r="F1102" s="59">
        <f>(F39+F77+F114+F154+F194+F233+F273+F311+F350+F388+F429+F467+F506+F544+F581+F619+F658+F696+F735+F773+F811+F850+F889+F926+F965+F1004+F1043+F1083)/28</f>
        <v>19.001464285714285</v>
      </c>
      <c r="G1102" s="59">
        <f>(G39+G77+G114+G154+G194+G233+G273+G311+G350+G388+G429+G467+G506+G544+G581+G619+G658+G696+G735+G773+G811+G850+G889+G926+G965+G1004+G1043+G1083)/28</f>
        <v>64.973142857142861</v>
      </c>
      <c r="H1102" s="59">
        <f>(H39+H77+H114+H154+H194+H233+H273+H311+H350+H388+H429+H467+H506+H544+H581+H619+H658+H696+H735+H773+H811+H850+H889+H926+H965+H1004+H1043+H1083)/28</f>
        <v>521.78546428571428</v>
      </c>
    </row>
    <row r="1103" spans="1:8">
      <c r="A1103" s="157" t="s">
        <v>226</v>
      </c>
      <c r="B1103" s="157"/>
      <c r="C1103" s="62"/>
      <c r="D1103" s="62"/>
      <c r="E1103" s="156">
        <f>E1102*100/77</f>
        <v>30.124768089053806</v>
      </c>
      <c r="F1103" s="156">
        <f>F1102*100/79</f>
        <v>24.05248643761302</v>
      </c>
      <c r="G1103" s="156">
        <f>G1102*100/335</f>
        <v>19.394968017057568</v>
      </c>
      <c r="H1103" s="156">
        <f>H1102*100/2350</f>
        <v>22.203636778115502</v>
      </c>
    </row>
    <row r="1104" spans="1:8" ht="15">
      <c r="A1104" s="26"/>
      <c r="B1104" s="26"/>
      <c r="C1104" s="26"/>
      <c r="D1104" s="26"/>
      <c r="E1104" s="26"/>
      <c r="F1104" s="26"/>
      <c r="G1104" s="26"/>
      <c r="H1104" s="26"/>
    </row>
    <row r="1105" spans="1:8">
      <c r="A1105" s="157" t="s">
        <v>230</v>
      </c>
      <c r="B1105" s="157"/>
      <c r="C1105" s="57">
        <v>200</v>
      </c>
      <c r="D1105" s="57"/>
      <c r="E1105" s="108">
        <v>5.8</v>
      </c>
      <c r="F1105" s="108">
        <v>5</v>
      </c>
      <c r="G1105" s="108">
        <v>8.8000000000000007</v>
      </c>
      <c r="H1105" s="108">
        <v>107</v>
      </c>
    </row>
    <row r="1106" spans="1:8">
      <c r="A1106" s="157" t="s">
        <v>226</v>
      </c>
      <c r="B1106" s="157"/>
      <c r="C1106" s="62"/>
      <c r="D1106" s="62"/>
      <c r="E1106" s="158">
        <f>E1105*100/77</f>
        <v>7.5324675324675328</v>
      </c>
      <c r="F1106" s="158">
        <f>F1105*100/77</f>
        <v>6.4935064935064934</v>
      </c>
      <c r="G1106" s="158">
        <f>G1105*100/77</f>
        <v>11.428571428571431</v>
      </c>
      <c r="H1106" s="158">
        <f>H1105*100/77</f>
        <v>138.96103896103895</v>
      </c>
    </row>
    <row r="1107" spans="1:8" ht="15">
      <c r="A1107" s="26"/>
      <c r="B1107" s="26"/>
      <c r="C1107" s="26"/>
      <c r="D1107" s="26"/>
      <c r="E1107" s="26"/>
      <c r="F1107" s="26"/>
      <c r="G1107" s="26"/>
      <c r="H1107" s="26"/>
    </row>
    <row r="1108" spans="1:8">
      <c r="A1108" s="155" t="s">
        <v>231</v>
      </c>
      <c r="B1108" s="155"/>
      <c r="C1108" s="159">
        <f>(C1088+C1048+C1009+C970+C931+C894+C855+C816+C778+C740+C701+C663+C624+C586+C549+C511+C472+C434+C393+C355+C316+C278+C239+C199+C159+C119+C82+C44)/28</f>
        <v>2440.1428571428573</v>
      </c>
      <c r="D1108" s="159"/>
      <c r="E1108" s="160">
        <f>(E44+E82+E119+E159+E199+E239+E278+E316+E355+E393+E434+E472+E511+E549+E586+E624+E663+E701+E740+E778+E816+E855+E894+E931+E970+E1009+E1048+E1088)/28</f>
        <v>109.79642857142856</v>
      </c>
      <c r="F1108" s="160">
        <f>(F44+F82+F119+F159+F199+F239+F278+F316+F355+F393+F434+F472+F511+F549+F586+F624+F663+F701+F740+F778+F816+F855+F894+F931+F970+F1009+F1048+F1088)/28</f>
        <v>84.106500000000011</v>
      </c>
      <c r="G1108" s="160">
        <f>(G44+G82+G119+G159+G199+G239+G278+G316+G355+G393+G434+G472+G511+G549+G586+G624+G663+G701+G740+G778+G816+G855+G894+G931+G970+G1009+G1048+G1088)/28</f>
        <v>334.21710714285712</v>
      </c>
      <c r="H1108" s="160">
        <f>(H44+H82+H119+H159+H199+H239+H278+H316+H355+H393+H434+H472+H511+H549+H586+H624+H663+H701+H740+H778+H816+H855+H894+H931+H970+H1009+H1048+H1088)/28</f>
        <v>2382.1135714285715</v>
      </c>
    </row>
    <row r="1109" spans="1:8">
      <c r="A1109" s="155" t="s">
        <v>226</v>
      </c>
      <c r="B1109" s="155"/>
      <c r="C1109" s="78"/>
      <c r="D1109" s="78"/>
      <c r="E1109" s="161">
        <f>E1108/E1110</f>
        <v>1.4259276437847865</v>
      </c>
      <c r="F1109" s="161">
        <f>F1108/F1110</f>
        <v>1.0646392405063292</v>
      </c>
      <c r="G1109" s="161">
        <f>G1108/G1110</f>
        <v>0.99766300639658845</v>
      </c>
      <c r="H1109" s="161">
        <f>H1108/H1110</f>
        <v>1.0136653495440731</v>
      </c>
    </row>
    <row r="1110" spans="1:8">
      <c r="A1110" s="155" t="s">
        <v>232</v>
      </c>
      <c r="B1110" s="155"/>
      <c r="C1110" s="78"/>
      <c r="D1110" s="78"/>
      <c r="E1110" s="87">
        <v>77</v>
      </c>
      <c r="F1110" s="87">
        <v>79</v>
      </c>
      <c r="G1110" s="87">
        <v>335</v>
      </c>
      <c r="H1110" s="162">
        <v>2350</v>
      </c>
    </row>
    <row r="1111" spans="1:8">
      <c r="A1111" s="17"/>
      <c r="B1111" s="18"/>
      <c r="C1111" s="18"/>
      <c r="D1111" s="18"/>
      <c r="E1111" s="18"/>
      <c r="F1111" s="18"/>
      <c r="G1111" s="18"/>
      <c r="H1111" s="18"/>
    </row>
    <row r="1112" spans="1:8">
      <c r="A1112" s="18"/>
      <c r="B1112" s="18"/>
      <c r="C1112" s="18"/>
      <c r="D1112" s="18"/>
      <c r="E1112" s="18"/>
      <c r="F1112" s="18"/>
      <c r="G1112"/>
      <c r="H1112" s="18"/>
    </row>
  </sheetData>
  <mergeCells count="558">
    <mergeCell ref="B9:B10"/>
    <mergeCell ref="C9:C10"/>
    <mergeCell ref="E9:G9"/>
    <mergeCell ref="H9:H10"/>
    <mergeCell ref="A40:H40"/>
    <mergeCell ref="A1:B1"/>
    <mergeCell ref="E1:G1"/>
    <mergeCell ref="E2:H2"/>
    <mergeCell ref="E3:H3"/>
    <mergeCell ref="E4:H4"/>
    <mergeCell ref="A6:H6"/>
    <mergeCell ref="B8:E8"/>
    <mergeCell ref="F8:H8"/>
    <mergeCell ref="A9:A10"/>
    <mergeCell ref="E48:G48"/>
    <mergeCell ref="H48:H49"/>
    <mergeCell ref="A12:H12"/>
    <mergeCell ref="A18:B18"/>
    <mergeCell ref="A19:H19"/>
    <mergeCell ref="A27:B27"/>
    <mergeCell ref="A28:H28"/>
    <mergeCell ref="A32:B32"/>
    <mergeCell ref="A33:H33"/>
    <mergeCell ref="A39:B39"/>
    <mergeCell ref="A77:B77"/>
    <mergeCell ref="A78:H78"/>
    <mergeCell ref="A43:B43"/>
    <mergeCell ref="A44:B44"/>
    <mergeCell ref="A46:H46"/>
    <mergeCell ref="B47:E47"/>
    <mergeCell ref="F47:H47"/>
    <mergeCell ref="A48:A49"/>
    <mergeCell ref="B48:B49"/>
    <mergeCell ref="C48:C49"/>
    <mergeCell ref="C86:C87"/>
    <mergeCell ref="E86:G86"/>
    <mergeCell ref="H86:H87"/>
    <mergeCell ref="A51:H51"/>
    <mergeCell ref="A57:B57"/>
    <mergeCell ref="A58:H58"/>
    <mergeCell ref="A65:B65"/>
    <mergeCell ref="A66:H66"/>
    <mergeCell ref="A70:B70"/>
    <mergeCell ref="A71:H71"/>
    <mergeCell ref="A109:H109"/>
    <mergeCell ref="A114:B114"/>
    <mergeCell ref="A115:H115"/>
    <mergeCell ref="A81:B81"/>
    <mergeCell ref="A82:B82"/>
    <mergeCell ref="A84:H84"/>
    <mergeCell ref="B85:E85"/>
    <mergeCell ref="F85:H85"/>
    <mergeCell ref="A86:A87"/>
    <mergeCell ref="B86:B87"/>
    <mergeCell ref="A89:H89"/>
    <mergeCell ref="A95:B95"/>
    <mergeCell ref="A96:H96"/>
    <mergeCell ref="A103:B103"/>
    <mergeCell ref="A104:H104"/>
    <mergeCell ref="A108:B108"/>
    <mergeCell ref="A118:B118"/>
    <mergeCell ref="A119:B119"/>
    <mergeCell ref="A121:H121"/>
    <mergeCell ref="B122:E122"/>
    <mergeCell ref="F122:H122"/>
    <mergeCell ref="A123:A124"/>
    <mergeCell ref="B123:B124"/>
    <mergeCell ref="C123:C124"/>
    <mergeCell ref="E123:G123"/>
    <mergeCell ref="H123:H124"/>
    <mergeCell ref="H163:H164"/>
    <mergeCell ref="A126:H126"/>
    <mergeCell ref="A133:B133"/>
    <mergeCell ref="A134:H134"/>
    <mergeCell ref="A142:B142"/>
    <mergeCell ref="A143:H143"/>
    <mergeCell ref="A147:B147"/>
    <mergeCell ref="A148:H148"/>
    <mergeCell ref="A154:B154"/>
    <mergeCell ref="A155:H155"/>
    <mergeCell ref="A195:H195"/>
    <mergeCell ref="A158:B158"/>
    <mergeCell ref="A159:B159"/>
    <mergeCell ref="A161:H161"/>
    <mergeCell ref="B162:E162"/>
    <mergeCell ref="F162:H162"/>
    <mergeCell ref="A163:A164"/>
    <mergeCell ref="B163:B164"/>
    <mergeCell ref="C163:C164"/>
    <mergeCell ref="E163:G163"/>
    <mergeCell ref="E203:G203"/>
    <mergeCell ref="H203:H204"/>
    <mergeCell ref="A166:H166"/>
    <mergeCell ref="A173:B173"/>
    <mergeCell ref="A174:H174"/>
    <mergeCell ref="A182:B182"/>
    <mergeCell ref="A183:H183"/>
    <mergeCell ref="A187:B187"/>
    <mergeCell ref="A188:H188"/>
    <mergeCell ref="A194:B194"/>
    <mergeCell ref="A233:B233"/>
    <mergeCell ref="A234:H234"/>
    <mergeCell ref="A198:B198"/>
    <mergeCell ref="A199:B199"/>
    <mergeCell ref="A201:H201"/>
    <mergeCell ref="B202:E202"/>
    <mergeCell ref="F202:H202"/>
    <mergeCell ref="A203:A204"/>
    <mergeCell ref="B203:B204"/>
    <mergeCell ref="C203:C204"/>
    <mergeCell ref="C243:C244"/>
    <mergeCell ref="E243:G243"/>
    <mergeCell ref="H243:H244"/>
    <mergeCell ref="A206:H206"/>
    <mergeCell ref="A213:B213"/>
    <mergeCell ref="A214:H214"/>
    <mergeCell ref="A221:B221"/>
    <mergeCell ref="A222:H222"/>
    <mergeCell ref="A226:B226"/>
    <mergeCell ref="A227:H227"/>
    <mergeCell ref="A267:H267"/>
    <mergeCell ref="A273:B273"/>
    <mergeCell ref="A274:H274"/>
    <mergeCell ref="A238:B238"/>
    <mergeCell ref="A239:B239"/>
    <mergeCell ref="A241:H241"/>
    <mergeCell ref="B242:E242"/>
    <mergeCell ref="F242:H242"/>
    <mergeCell ref="A243:A244"/>
    <mergeCell ref="B243:B244"/>
    <mergeCell ref="A246:H246"/>
    <mergeCell ref="A252:B252"/>
    <mergeCell ref="A253:H253"/>
    <mergeCell ref="A261:B261"/>
    <mergeCell ref="A262:H262"/>
    <mergeCell ref="A266:B266"/>
    <mergeCell ref="A277:B277"/>
    <mergeCell ref="A278:B278"/>
    <mergeCell ref="A280:H280"/>
    <mergeCell ref="B281:E281"/>
    <mergeCell ref="F281:H281"/>
    <mergeCell ref="A282:A283"/>
    <mergeCell ref="B282:B283"/>
    <mergeCell ref="C282:C283"/>
    <mergeCell ref="E282:G282"/>
    <mergeCell ref="H282:H283"/>
    <mergeCell ref="H320:H321"/>
    <mergeCell ref="A285:H285"/>
    <mergeCell ref="A291:B291"/>
    <mergeCell ref="A292:H292"/>
    <mergeCell ref="A300:B300"/>
    <mergeCell ref="A301:H301"/>
    <mergeCell ref="A305:B305"/>
    <mergeCell ref="A306:H306"/>
    <mergeCell ref="A311:B311"/>
    <mergeCell ref="A312:H312"/>
    <mergeCell ref="A351:H351"/>
    <mergeCell ref="A315:B315"/>
    <mergeCell ref="A316:B316"/>
    <mergeCell ref="A318:H318"/>
    <mergeCell ref="B319:E319"/>
    <mergeCell ref="F319:H319"/>
    <mergeCell ref="A320:A321"/>
    <mergeCell ref="B320:B321"/>
    <mergeCell ref="C320:C321"/>
    <mergeCell ref="E320:G320"/>
    <mergeCell ref="E359:G359"/>
    <mergeCell ref="H359:H360"/>
    <mergeCell ref="A323:H323"/>
    <mergeCell ref="A330:B330"/>
    <mergeCell ref="A331:H331"/>
    <mergeCell ref="A339:B339"/>
    <mergeCell ref="A340:H340"/>
    <mergeCell ref="A344:B344"/>
    <mergeCell ref="A345:H345"/>
    <mergeCell ref="A350:B350"/>
    <mergeCell ref="A388:B388"/>
    <mergeCell ref="A389:H389"/>
    <mergeCell ref="A354:B354"/>
    <mergeCell ref="A355:B355"/>
    <mergeCell ref="A357:H357"/>
    <mergeCell ref="B358:E358"/>
    <mergeCell ref="F358:H358"/>
    <mergeCell ref="A359:A360"/>
    <mergeCell ref="B359:B360"/>
    <mergeCell ref="C359:C360"/>
    <mergeCell ref="C397:C398"/>
    <mergeCell ref="E397:G397"/>
    <mergeCell ref="H397:H398"/>
    <mergeCell ref="A362:H362"/>
    <mergeCell ref="A367:B367"/>
    <mergeCell ref="A368:H368"/>
    <mergeCell ref="A376:B376"/>
    <mergeCell ref="A377:H377"/>
    <mergeCell ref="A381:B381"/>
    <mergeCell ref="A382:H382"/>
    <mergeCell ref="A423:B423"/>
    <mergeCell ref="A424:H424"/>
    <mergeCell ref="A429:B429"/>
    <mergeCell ref="A392:B392"/>
    <mergeCell ref="A393:B393"/>
    <mergeCell ref="A395:H395"/>
    <mergeCell ref="B396:E396"/>
    <mergeCell ref="F396:H396"/>
    <mergeCell ref="A397:A398"/>
    <mergeCell ref="B397:B398"/>
    <mergeCell ref="A438:A439"/>
    <mergeCell ref="B438:B439"/>
    <mergeCell ref="C438:C439"/>
    <mergeCell ref="E438:G438"/>
    <mergeCell ref="H438:H439"/>
    <mergeCell ref="A400:H400"/>
    <mergeCell ref="A407:B407"/>
    <mergeCell ref="A408:H408"/>
    <mergeCell ref="A416:B416"/>
    <mergeCell ref="A417:H417"/>
    <mergeCell ref="A430:H430"/>
    <mergeCell ref="A433:B433"/>
    <mergeCell ref="A434:B434"/>
    <mergeCell ref="A436:H436"/>
    <mergeCell ref="B437:E437"/>
    <mergeCell ref="F437:H437"/>
    <mergeCell ref="H476:H477"/>
    <mergeCell ref="A441:H441"/>
    <mergeCell ref="A447:B447"/>
    <mergeCell ref="A448:H448"/>
    <mergeCell ref="A456:B456"/>
    <mergeCell ref="A457:H457"/>
    <mergeCell ref="A461:B461"/>
    <mergeCell ref="A462:H462"/>
    <mergeCell ref="A467:B467"/>
    <mergeCell ref="A468:H468"/>
    <mergeCell ref="A507:H507"/>
    <mergeCell ref="A471:B471"/>
    <mergeCell ref="A472:B472"/>
    <mergeCell ref="A474:H474"/>
    <mergeCell ref="B475:E475"/>
    <mergeCell ref="F475:H475"/>
    <mergeCell ref="A476:A477"/>
    <mergeCell ref="B476:B477"/>
    <mergeCell ref="C476:C477"/>
    <mergeCell ref="E476:G476"/>
    <mergeCell ref="E515:G515"/>
    <mergeCell ref="H515:H516"/>
    <mergeCell ref="A479:H479"/>
    <mergeCell ref="A485:B485"/>
    <mergeCell ref="A486:H486"/>
    <mergeCell ref="A494:B494"/>
    <mergeCell ref="A495:H495"/>
    <mergeCell ref="A499:B499"/>
    <mergeCell ref="A500:H500"/>
    <mergeCell ref="A506:B506"/>
    <mergeCell ref="A544:B544"/>
    <mergeCell ref="A545:H545"/>
    <mergeCell ref="A510:B510"/>
    <mergeCell ref="A511:B511"/>
    <mergeCell ref="A513:H513"/>
    <mergeCell ref="B514:E514"/>
    <mergeCell ref="F514:H514"/>
    <mergeCell ref="A515:A516"/>
    <mergeCell ref="B515:B516"/>
    <mergeCell ref="C515:C516"/>
    <mergeCell ref="C553:C554"/>
    <mergeCell ref="E553:G553"/>
    <mergeCell ref="H553:H554"/>
    <mergeCell ref="A518:H518"/>
    <mergeCell ref="A524:B524"/>
    <mergeCell ref="A525:H525"/>
    <mergeCell ref="A533:B533"/>
    <mergeCell ref="A534:H534"/>
    <mergeCell ref="A538:B538"/>
    <mergeCell ref="A539:H539"/>
    <mergeCell ref="A581:B581"/>
    <mergeCell ref="A582:H582"/>
    <mergeCell ref="A585:B585"/>
    <mergeCell ref="A548:B548"/>
    <mergeCell ref="A549:B549"/>
    <mergeCell ref="A551:H551"/>
    <mergeCell ref="B552:E552"/>
    <mergeCell ref="F552:H552"/>
    <mergeCell ref="A553:A554"/>
    <mergeCell ref="B553:B554"/>
    <mergeCell ref="A556:H556"/>
    <mergeCell ref="A562:B562"/>
    <mergeCell ref="A563:H563"/>
    <mergeCell ref="A571:H571"/>
    <mergeCell ref="A575:B575"/>
    <mergeCell ref="A576:H576"/>
    <mergeCell ref="A620:H620"/>
    <mergeCell ref="A586:B586"/>
    <mergeCell ref="A588:H588"/>
    <mergeCell ref="B589:E589"/>
    <mergeCell ref="F589:H589"/>
    <mergeCell ref="A590:A591"/>
    <mergeCell ref="B590:B591"/>
    <mergeCell ref="C590:C591"/>
    <mergeCell ref="E590:G590"/>
    <mergeCell ref="H590:H591"/>
    <mergeCell ref="E628:G628"/>
    <mergeCell ref="H628:H629"/>
    <mergeCell ref="A593:H593"/>
    <mergeCell ref="A599:B599"/>
    <mergeCell ref="A600:H600"/>
    <mergeCell ref="A607:B607"/>
    <mergeCell ref="A608:B608"/>
    <mergeCell ref="A612:B612"/>
    <mergeCell ref="A613:H613"/>
    <mergeCell ref="A619:B619"/>
    <mergeCell ref="A658:B658"/>
    <mergeCell ref="A659:H659"/>
    <mergeCell ref="A623:B623"/>
    <mergeCell ref="A624:B624"/>
    <mergeCell ref="A626:H626"/>
    <mergeCell ref="B627:E627"/>
    <mergeCell ref="F627:H627"/>
    <mergeCell ref="A628:A629"/>
    <mergeCell ref="B628:B629"/>
    <mergeCell ref="C628:C629"/>
    <mergeCell ref="C667:C668"/>
    <mergeCell ref="E667:G667"/>
    <mergeCell ref="H667:H668"/>
    <mergeCell ref="A631:H631"/>
    <mergeCell ref="A637:B637"/>
    <mergeCell ref="A638:H638"/>
    <mergeCell ref="A646:B646"/>
    <mergeCell ref="A647:H647"/>
    <mergeCell ref="A651:B651"/>
    <mergeCell ref="A652:H652"/>
    <mergeCell ref="A691:H691"/>
    <mergeCell ref="A696:B696"/>
    <mergeCell ref="A697:H697"/>
    <mergeCell ref="A662:B662"/>
    <mergeCell ref="A663:B663"/>
    <mergeCell ref="A665:H665"/>
    <mergeCell ref="B666:E666"/>
    <mergeCell ref="F666:H666"/>
    <mergeCell ref="A667:A668"/>
    <mergeCell ref="B667:B668"/>
    <mergeCell ref="A670:H670"/>
    <mergeCell ref="A676:B676"/>
    <mergeCell ref="A677:H677"/>
    <mergeCell ref="A685:B685"/>
    <mergeCell ref="A686:H686"/>
    <mergeCell ref="A690:B690"/>
    <mergeCell ref="A700:B700"/>
    <mergeCell ref="A701:B701"/>
    <mergeCell ref="A703:H703"/>
    <mergeCell ref="B704:E704"/>
    <mergeCell ref="F704:H704"/>
    <mergeCell ref="A705:A706"/>
    <mergeCell ref="B705:B706"/>
    <mergeCell ref="C705:C706"/>
    <mergeCell ref="E705:G705"/>
    <mergeCell ref="H705:H706"/>
    <mergeCell ref="H744:H745"/>
    <mergeCell ref="A708:H708"/>
    <mergeCell ref="A714:B714"/>
    <mergeCell ref="A715:H715"/>
    <mergeCell ref="A723:B723"/>
    <mergeCell ref="A724:H724"/>
    <mergeCell ref="A728:B728"/>
    <mergeCell ref="A729:H729"/>
    <mergeCell ref="A735:B735"/>
    <mergeCell ref="A736:H736"/>
    <mergeCell ref="A774:H774"/>
    <mergeCell ref="A739:B739"/>
    <mergeCell ref="A740:B740"/>
    <mergeCell ref="A742:H742"/>
    <mergeCell ref="B743:E743"/>
    <mergeCell ref="F743:H743"/>
    <mergeCell ref="A744:A745"/>
    <mergeCell ref="B744:B745"/>
    <mergeCell ref="C744:C745"/>
    <mergeCell ref="E744:G744"/>
    <mergeCell ref="E782:G782"/>
    <mergeCell ref="H782:H783"/>
    <mergeCell ref="A747:H747"/>
    <mergeCell ref="A754:B754"/>
    <mergeCell ref="A755:H755"/>
    <mergeCell ref="A762:B762"/>
    <mergeCell ref="A763:H763"/>
    <mergeCell ref="A767:B767"/>
    <mergeCell ref="A768:H768"/>
    <mergeCell ref="A773:B773"/>
    <mergeCell ref="A811:B811"/>
    <mergeCell ref="A812:H812"/>
    <mergeCell ref="A777:B777"/>
    <mergeCell ref="A778:B778"/>
    <mergeCell ref="A780:H780"/>
    <mergeCell ref="B781:E781"/>
    <mergeCell ref="F781:H781"/>
    <mergeCell ref="A782:A783"/>
    <mergeCell ref="B782:B783"/>
    <mergeCell ref="C782:C783"/>
    <mergeCell ref="C820:C821"/>
    <mergeCell ref="E820:G820"/>
    <mergeCell ref="H820:H821"/>
    <mergeCell ref="A785:H785"/>
    <mergeCell ref="A792:B792"/>
    <mergeCell ref="A793:H793"/>
    <mergeCell ref="A800:B800"/>
    <mergeCell ref="A801:H801"/>
    <mergeCell ref="A805:B805"/>
    <mergeCell ref="A806:H806"/>
    <mergeCell ref="A844:H844"/>
    <mergeCell ref="A850:B850"/>
    <mergeCell ref="A851:H851"/>
    <mergeCell ref="A815:B815"/>
    <mergeCell ref="A816:B816"/>
    <mergeCell ref="A818:H818"/>
    <mergeCell ref="B819:E819"/>
    <mergeCell ref="F819:H819"/>
    <mergeCell ref="A820:A821"/>
    <mergeCell ref="B820:B821"/>
    <mergeCell ref="A823:H823"/>
    <mergeCell ref="A829:B829"/>
    <mergeCell ref="A830:H830"/>
    <mergeCell ref="A838:B838"/>
    <mergeCell ref="A839:H839"/>
    <mergeCell ref="A843:B843"/>
    <mergeCell ref="A854:B854"/>
    <mergeCell ref="A855:B855"/>
    <mergeCell ref="A857:H857"/>
    <mergeCell ref="B858:E858"/>
    <mergeCell ref="F858:H858"/>
    <mergeCell ref="A859:A860"/>
    <mergeCell ref="B859:B860"/>
    <mergeCell ref="C859:C860"/>
    <mergeCell ref="E859:G859"/>
    <mergeCell ref="H859:H860"/>
    <mergeCell ref="H898:H899"/>
    <mergeCell ref="A862:H862"/>
    <mergeCell ref="A868:B868"/>
    <mergeCell ref="A869:H869"/>
    <mergeCell ref="A877:B877"/>
    <mergeCell ref="A878:H878"/>
    <mergeCell ref="A882:B882"/>
    <mergeCell ref="A883:H883"/>
    <mergeCell ref="A889:B889"/>
    <mergeCell ref="A890:H890"/>
    <mergeCell ref="A927:H927"/>
    <mergeCell ref="A893:B893"/>
    <mergeCell ref="A894:B894"/>
    <mergeCell ref="A896:H896"/>
    <mergeCell ref="B897:E897"/>
    <mergeCell ref="F897:H897"/>
    <mergeCell ref="A898:A899"/>
    <mergeCell ref="B898:B899"/>
    <mergeCell ref="C898:C899"/>
    <mergeCell ref="E898:G898"/>
    <mergeCell ref="E935:G935"/>
    <mergeCell ref="H935:H936"/>
    <mergeCell ref="A901:H901"/>
    <mergeCell ref="A907:B907"/>
    <mergeCell ref="A908:H908"/>
    <mergeCell ref="A915:B915"/>
    <mergeCell ref="A916:H916"/>
    <mergeCell ref="A920:B920"/>
    <mergeCell ref="A921:H921"/>
    <mergeCell ref="A926:B926"/>
    <mergeCell ref="A965:B965"/>
    <mergeCell ref="A966:H966"/>
    <mergeCell ref="A930:B930"/>
    <mergeCell ref="A931:B931"/>
    <mergeCell ref="A933:H933"/>
    <mergeCell ref="B934:E934"/>
    <mergeCell ref="F934:H934"/>
    <mergeCell ref="A935:A936"/>
    <mergeCell ref="B935:B936"/>
    <mergeCell ref="C935:C936"/>
    <mergeCell ref="C974:C975"/>
    <mergeCell ref="E974:G974"/>
    <mergeCell ref="H974:H975"/>
    <mergeCell ref="A938:H938"/>
    <mergeCell ref="A945:B945"/>
    <mergeCell ref="A946:H946"/>
    <mergeCell ref="A954:B954"/>
    <mergeCell ref="A955:H955"/>
    <mergeCell ref="A959:B959"/>
    <mergeCell ref="A960:H960"/>
    <mergeCell ref="A998:H998"/>
    <mergeCell ref="A1004:B1004"/>
    <mergeCell ref="A1005:H1005"/>
    <mergeCell ref="A969:B969"/>
    <mergeCell ref="A970:B970"/>
    <mergeCell ref="A972:H972"/>
    <mergeCell ref="B973:E973"/>
    <mergeCell ref="F973:H973"/>
    <mergeCell ref="A974:A975"/>
    <mergeCell ref="B974:B975"/>
    <mergeCell ref="A977:H977"/>
    <mergeCell ref="A983:B983"/>
    <mergeCell ref="A984:H984"/>
    <mergeCell ref="A992:B992"/>
    <mergeCell ref="A993:H993"/>
    <mergeCell ref="A997:B997"/>
    <mergeCell ref="A1008:B1008"/>
    <mergeCell ref="A1009:B1009"/>
    <mergeCell ref="A1011:H1011"/>
    <mergeCell ref="B1012:E1012"/>
    <mergeCell ref="F1012:H1012"/>
    <mergeCell ref="A1013:A1014"/>
    <mergeCell ref="B1013:B1014"/>
    <mergeCell ref="C1013:C1014"/>
    <mergeCell ref="E1013:G1013"/>
    <mergeCell ref="H1013:H1014"/>
    <mergeCell ref="H1052:H1053"/>
    <mergeCell ref="A1016:H1016"/>
    <mergeCell ref="A1023:B1023"/>
    <mergeCell ref="A1024:H1024"/>
    <mergeCell ref="A1032:B1032"/>
    <mergeCell ref="A1033:H1033"/>
    <mergeCell ref="A1037:B1037"/>
    <mergeCell ref="A1038:H1038"/>
    <mergeCell ref="A1043:B1043"/>
    <mergeCell ref="A1044:H1044"/>
    <mergeCell ref="A1084:H1084"/>
    <mergeCell ref="A1047:B1047"/>
    <mergeCell ref="A1048:B1048"/>
    <mergeCell ref="A1050:H1050"/>
    <mergeCell ref="B1051:E1051"/>
    <mergeCell ref="F1051:H1051"/>
    <mergeCell ref="A1052:A1053"/>
    <mergeCell ref="B1052:B1053"/>
    <mergeCell ref="C1052:C1053"/>
    <mergeCell ref="E1052:G1052"/>
    <mergeCell ref="A1094:B1094"/>
    <mergeCell ref="A1095:H1095"/>
    <mergeCell ref="A1055:H1055"/>
    <mergeCell ref="A1062:B1062"/>
    <mergeCell ref="A1063:H1063"/>
    <mergeCell ref="A1071:B1071"/>
    <mergeCell ref="A1072:H1072"/>
    <mergeCell ref="A1076:B1076"/>
    <mergeCell ref="A1077:H1077"/>
    <mergeCell ref="A1083:B1083"/>
    <mergeCell ref="A1102:B1102"/>
    <mergeCell ref="A1103:B1103"/>
    <mergeCell ref="A1104:H1104"/>
    <mergeCell ref="A1087:B1087"/>
    <mergeCell ref="A1088:B1088"/>
    <mergeCell ref="A1091:B1092"/>
    <mergeCell ref="C1091:C1092"/>
    <mergeCell ref="E1091:G1091"/>
    <mergeCell ref="H1091:H1092"/>
    <mergeCell ref="A1093:B1093"/>
    <mergeCell ref="A1096:B1096"/>
    <mergeCell ref="A1097:B1097"/>
    <mergeCell ref="A1098:H1098"/>
    <mergeCell ref="A1099:B1099"/>
    <mergeCell ref="A1100:B1100"/>
    <mergeCell ref="A1101:H1101"/>
    <mergeCell ref="A1105:B1105"/>
    <mergeCell ref="A1106:B1106"/>
    <mergeCell ref="A1107:H1107"/>
    <mergeCell ref="A1108:B1108"/>
    <mergeCell ref="A1109:B1109"/>
    <mergeCell ref="A1110:B11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7-11 лет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2025-12-22T07:17:43Z</dcterms:modified>
</cp:coreProperties>
</file>